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一般公共预算支出'!$A$1:$E$20</definedName>
    <definedName name="_xlnm.Print_Area" localSheetId="3">'3 一般公共预算财政基本支出'!$A$1:$E$42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<sst xmlns="http://schemas.openxmlformats.org/spreadsheetml/2006/main" count="1395" uniqueCount="502">
  <si>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</si>
  <si>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</si>
  <si>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</si>
  <si>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</si>
  <si>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</si>
  <si>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</si>
  <si>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</si>
  <si>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</si>
  <si>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</si>
  <si>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</si>
  <si>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</si>
  <si>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</si>
  <si>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</si>
  <si>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</si>
  <si>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</si>
  <si>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</si>
  <si>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</si>
  <si>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</si>
  <si>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</si>
  <si>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</si>
  <si>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</si>
  <si>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</si>
  <si>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</si>
  <si>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</si>
  <si>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</si>
  <si>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</si>
  <si>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</si>
  <si>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</si>
  <si>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</si>
  <si>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</si>
  <si>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</si>
  <si>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</si>
  <si>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</si>
  <si>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</si>
  <si>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</si>
  <si>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</si>
  <si>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</si>
  <si>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</si>
  <si>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</si>
  <si>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</si>
  <si>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</si>
  <si>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</si>
  <si>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</si>
  <si>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</si>
  <si>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</si>
  <si>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</si>
  <si>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</si>
  <si>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</si>
  <si>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</si>
  <si>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</si>
  <si>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</si>
  <si>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</si>
  <si>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</si>
  <si>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</si>
  <si>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</si>
  <si>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</si>
  <si>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</si>
  <si>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</si>
  <si>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</si>
  <si>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</si>
  <si>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</si>
  <si>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</si>
  <si>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</si>
  <si>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</si>
  <si>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</si>
  <si>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</si>
  <si>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</si>
  <si>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</si>
  <si>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</si>
  <si>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</si>
  <si>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</si>
  <si>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</si>
  <si>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</si>
  <si>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</si>
  <si>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</si>
  <si>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</si>
  <si>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</si>
  <si>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</si>
  <si>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</si>
  <si>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</si>
  <si>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</si>
  <si>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</si>
  <si>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</si>
  <si>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</si>
  <si>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</si>
  <si>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</si>
  <si>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</si>
  <si>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</si>
  <si>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</si>
  <si>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</si>
  <si>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</si>
  <si>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</si>
  <si>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</si>
  <si>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</si>
  <si>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</si>
  <si>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</si>
  <si>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</si>
  <si>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</si>
  <si>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</si>
  <si>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</si>
  <si>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</si>
  <si>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</si>
  <si>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</si>
  <si>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</si>
  <si>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</si>
  <si>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</si>
  <si>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</si>
  <si>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</si>
  <si>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</si>
  <si>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</si>
  <si>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</si>
  <si>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</si>
  <si>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</si>
  <si>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</si>
  <si>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</si>
  <si>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</si>
  <si>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</si>
  <si>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</si>
  <si>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</si>
  <si>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</si>
  <si>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</si>
  <si>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</si>
  <si>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</si>
  <si>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</si>
  <si>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</si>
  <si>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</si>
  <si>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</si>
  <si>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</si>
  <si>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</si>
  <si>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</si>
  <si>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</si>
  <si>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</si>
  <si>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</si>
  <si>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</si>
  <si>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</si>
  <si>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</si>
  <si>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</si>
  <si>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</si>
  <si>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</si>
  <si>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</si>
  <si>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</si>
  <si>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</si>
  <si>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</si>
  <si>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</si>
  <si>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</si>
  <si>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</si>
  <si>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</si>
  <si>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</si>
  <si>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</si>
  <si>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</si>
  <si>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</si>
  <si>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</si>
  <si>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</si>
  <si>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</si>
  <si>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</si>
  <si>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</si>
  <si>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</si>
  <si>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</si>
  <si>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</si>
  <si>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</si>
  <si>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</si>
  <si>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</si>
  <si>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</si>
  <si>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</si>
  <si>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</si>
  <si>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</si>
  <si>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</si>
  <si>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</si>
  <si>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</si>
  <si>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</si>
  <si>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</si>
  <si>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</si>
  <si>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</si>
  <si>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</si>
  <si>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</si>
  <si>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</si>
  <si>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</si>
  <si>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</si>
  <si>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</si>
  <si>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</si>
  <si>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</si>
  <si>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</si>
  <si>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</si>
  <si>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</si>
  <si>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</si>
  <si>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</si>
  <si>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</si>
  <si>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</si>
  <si>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</si>
  <si>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</si>
  <si>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</si>
  <si>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</si>
  <si>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</si>
  <si>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</si>
  <si>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</si>
  <si>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</si>
  <si>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</si>
  <si>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</si>
  <si>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</si>
  <si>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</si>
  <si>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</si>
  <si>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</si>
  <si>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</si>
  <si>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</si>
  <si>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</si>
  <si>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</si>
  <si>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</si>
  <si>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</si>
  <si>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</si>
  <si>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</si>
  <si>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</si>
  <si>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</si>
  <si>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</si>
  <si>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</si>
  <si>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</si>
  <si>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</si>
  <si>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</si>
  <si>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</si>
  <si>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</si>
  <si>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</si>
  <si>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</si>
  <si>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</si>
  <si>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</si>
  <si>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</si>
  <si>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</si>
  <si>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</si>
  <si>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</si>
  <si>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</si>
  <si>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</si>
  <si>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</si>
  <si>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</si>
  <si>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</si>
  <si>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</si>
  <si>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</si>
  <si>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</si>
  <si>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</si>
  <si>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</si>
  <si>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</si>
  <si>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</si>
  <si>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</si>
  <si>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</si>
  <si>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</si>
  <si>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</si>
  <si>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</si>
  <si>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</si>
  <si>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</si>
  <si>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</si>
  <si>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</si>
  <si>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</si>
  <si>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</si>
  <si>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</si>
  <si>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</si>
  <si>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</si>
  <si>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</si>
  <si>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</si>
  <si>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</si>
  <si>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</si>
  <si>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</si>
  <si>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</si>
  <si>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</si>
  <si>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</si>
  <si>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</si>
  <si>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</si>
  <si>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</si>
  <si>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</si>
  <si>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</si>
  <si>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</si>
  <si>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</si>
  <si>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</si>
  <si>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</si>
  <si>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</si>
  <si>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</si>
  <si>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</si>
  <si>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</si>
  <si>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</si>
  <si>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</si>
  <si>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</si>
  <si>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</si>
  <si>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</si>
  <si>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</si>
  <si>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</si>
  <si>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</si>
  <si>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</si>
  <si>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</si>
  <si>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</si>
  <si>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</si>
  <si>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</si>
  <si>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</si>
  <si>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</si>
  <si>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</si>
  <si>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</si>
  <si>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</si>
  <si>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</si>
  <si>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</si>
  <si>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</si>
  <si>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</si>
  <si>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</si>
  <si>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</si>
  <si>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</si>
  <si>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</si>
  <si>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</si>
  <si>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</si>
  <si>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</si>
  <si>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</si>
  <si>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</si>
  <si>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</si>
  <si>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</si>
  <si>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</si>
  <si>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</si>
  <si>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</si>
  <si>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</si>
  <si>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</si>
  <si>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巴南区商务委财政拨款收支总表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</si>
  <si>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</si>
  <si>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</si>
  <si>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</si>
  <si>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</si>
  <si>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</si>
  <si>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</si>
  <si>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</si>
  <si>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</si>
  <si>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</si>
  <si>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</si>
  <si>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</si>
  <si>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</si>
  <si>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</si>
  <si>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</si>
  <si>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</si>
  <si>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</si>
  <si>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</si>
  <si>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</si>
  <si>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</si>
  <si>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巴南区商务委一般公共预算财政拨款支出预算表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</si>
  <si>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</si>
  <si>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</si>
  <si>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</si>
  <si>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</si>
  <si>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</si>
  <si>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</si>
  <si>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</si>
  <si>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</si>
  <si>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</si>
  <si>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20113</t>
  </si>
  <si>
    <t xml:space="preserve">    商贸事务</t>
  </si>
  <si>
    <t xml:space="preserve">      2011301</t>
  </si>
  <si>
    <t xml:space="preserve">      行政运行</t>
  </si>
  <si>
    <t xml:space="preserve">      2011302</t>
  </si>
  <si>
    <t xml:space="preserve">      一般行政管理事务</t>
  </si>
  <si>
    <t xml:space="preserve">      2011307</t>
  </si>
  <si>
    <t xml:space="preserve">      国内贸易管理</t>
  </si>
  <si>
    <t xml:space="preserve">      2011350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</si>
  <si>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</si>
  <si>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</si>
  <si>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</si>
  <si>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</si>
  <si>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</si>
  <si>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</si>
  <si>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</si>
  <si>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</si>
  <si>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</si>
  <si>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</si>
  <si>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</si>
  <si>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</si>
  <si>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</si>
  <si>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</si>
  <si>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</si>
  <si>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</si>
  <si>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</si>
  <si>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</si>
  <si>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</si>
  <si>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</si>
  <si>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</si>
  <si>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</si>
  <si>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其他行政事业单位医疗支出</t>
  </si>
  <si>
    <t xml:space="preserve">  221</t>
  </si>
  <si>
    <t xml:space="preserve">  住房保障支出</t>
  </si>
  <si>
    <t xml:space="preserve">    22102</t>
  </si>
  <si>
    <t xml:space="preserve">     住房改革支出</t>
  </si>
  <si>
    <t xml:space="preserve">      2210201</t>
  </si>
  <si>
    <t xml:space="preserve">       住房公积金</t>
  </si>
  <si>
    <t>表3</t>
  </si>
  <si>
    <t>巴南区商务委一般公共预算财政拨款基本支出预算表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</si>
  <si>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</si>
  <si>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</si>
  <si>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</si>
  <si>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</si>
  <si>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</si>
  <si>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</si>
  <si>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</si>
  <si>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</si>
  <si>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</si>
  <si>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</si>
  <si>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</si>
  <si>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</si>
  <si>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</si>
  <si>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</si>
  <si>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</si>
  <si>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</si>
  <si>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</si>
  <si>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</si>
  <si>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</si>
  <si>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</si>
  <si>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</si>
  <si>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</si>
  <si>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</si>
  <si>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</si>
  <si>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</si>
  <si>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</si>
  <si>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</si>
  <si>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</si>
  <si>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</si>
  <si>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</si>
  <si>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</si>
  <si>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</si>
  <si>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</si>
  <si>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</si>
  <si>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</si>
  <si>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</si>
  <si>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</si>
  <si>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</si>
  <si>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</si>
  <si>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</si>
  <si>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</si>
  <si>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</si>
  <si>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</si>
  <si>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</si>
  <si>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</si>
  <si>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</si>
  <si>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</si>
  <si>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</si>
  <si>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</si>
  <si>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</si>
  <si>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</si>
  <si>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</si>
  <si>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</si>
  <si>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</si>
  <si>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</si>
  <si>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</si>
  <si>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</si>
  <si>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</si>
  <si>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</si>
  <si>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</si>
  <si>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</si>
  <si>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</si>
  <si>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</si>
  <si>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</si>
  <si>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</si>
  <si>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</si>
  <si>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</si>
  <si>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 离休费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</si>
  <si>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</si>
  <si>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</si>
  <si>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</si>
  <si>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</si>
  <si>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</si>
  <si>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表4</t>
  </si>
  <si>
    <t>巴南区商务委一般公共预算“三公”经费支出表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</si>
  <si>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</si>
  <si>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</si>
  <si>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</si>
  <si>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</si>
  <si>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</si>
  <si>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</si>
  <si>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巴南区商务委政府性基金预算支出表</t>
  </si>
  <si>
    <t>本年政府性基金预算财政拨款支出</t>
  </si>
  <si>
    <t>（备注：本单位无政府性基金收支，故此表无数据。）</t>
  </si>
  <si>
    <t>表6</t>
  </si>
  <si>
    <t>巴南区商务委部门收支总表</t>
  </si>
  <si>
    <t>一般公共预算拨款收入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</si>
  <si>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</si>
  <si>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</si>
  <si>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</si>
  <si>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</si>
  <si>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</si>
  <si>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</si>
  <si>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</si>
  <si>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>其他收入预算</t>
  </si>
  <si>
    <t>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</si>
  <si>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</si>
  <si>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</si>
  <si>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</si>
  <si>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</si>
  <si>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</si>
  <si>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</si>
  <si>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</si>
  <si>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</si>
  <si>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巴南区商务委部门收入总表</t>
  </si>
  <si>
    <t>科目</t>
  </si>
  <si>
    <t>非教育收费收入预算</t>
  </si>
  <si>
    <t>教育收费收预算入</t>
  </si>
  <si>
    <t>.</t>
  </si>
  <si>
    <t>表8</t>
  </si>
  <si>
    <t>巴南区商务委部门支出总表</t>
  </si>
  <si>
    <t>上缴上级支出</t>
  </si>
  <si>
    <t>事业单位经营支出</t>
  </si>
  <si>
    <t>对下级单位补助支出</t>
  </si>
  <si>
    <t>表9</t>
  </si>
  <si>
    <t>巴南区商务委政府采购预算明细表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</si>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</sst>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;;"/>
    <numFmt numFmtId="178" formatCode="0.00_ "/>
  </numFmts>
  <fonts count="3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31" fillId="17" borderId="1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62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0" fontId="7" fillId="0" borderId="0" xfId="50" applyAlignment="1">
      <alignment horizontal="center"/>
    </xf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"/>
    </xf>
    <xf numFmtId="0" fontId="9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center"/>
    </xf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176" fontId="10" fillId="0" borderId="2" xfId="50" applyNumberFormat="1" applyFont="1" applyFill="1" applyBorder="1" applyAlignment="1" applyProtection="1">
      <alignment horizontal="center" vertical="center" wrapText="1"/>
    </xf>
    <xf numFmtId="176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/>
    <xf numFmtId="176" fontId="7" fillId="0" borderId="1" xfId="50" applyNumberFormat="1" applyFont="1" applyFill="1" applyBorder="1"/>
    <xf numFmtId="0" fontId="7" fillId="0" borderId="1" xfId="50" applyFill="1" applyBorder="1"/>
    <xf numFmtId="0" fontId="7" fillId="0" borderId="1" xfId="50" applyBorder="1"/>
    <xf numFmtId="176" fontId="7" fillId="0" borderId="1" xfId="50" applyNumberFormat="1" applyFont="1" applyBorder="1"/>
    <xf numFmtId="49" fontId="0" fillId="0" borderId="1" xfId="0" applyNumberFormat="1" applyFont="1" applyFill="1" applyBorder="1" applyAlignment="1" applyProtection="1"/>
    <xf numFmtId="176" fontId="10" fillId="0" borderId="1" xfId="50" applyNumberFormat="1" applyFont="1" applyFill="1" applyBorder="1" applyAlignment="1" applyProtection="1">
      <alignment horizontal="center" vertical="center" wrapText="1"/>
    </xf>
    <xf numFmtId="176" fontId="7" fillId="0" borderId="0" xfId="50" applyNumberFormat="1" applyFont="1" applyAlignment="1">
      <alignment horizontal="center"/>
    </xf>
    <xf numFmtId="176" fontId="7" fillId="0" borderId="0" xfId="50" applyNumberFormat="1" applyFont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176" fontId="10" fillId="0" borderId="1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176" fontId="10" fillId="0" borderId="5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176" fontId="7" fillId="0" borderId="0" xfId="50" applyNumberFormat="1" applyFont="1" applyBorder="1"/>
    <xf numFmtId="176" fontId="10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 applyAlignment="1">
      <alignment horizontal="right"/>
    </xf>
    <xf numFmtId="0" fontId="10" fillId="0" borderId="6" xfId="50" applyNumberFormat="1" applyFont="1" applyFill="1" applyBorder="1" applyAlignment="1" applyProtection="1">
      <alignment horizontal="right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8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5" xfId="50" applyNumberFormat="1" applyFont="1" applyFill="1" applyBorder="1" applyAlignment="1" applyProtection="1">
      <alignment horizontal="centerContinuous" vertical="center" wrapText="1"/>
    </xf>
    <xf numFmtId="0" fontId="10" fillId="0" borderId="7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" fontId="10" fillId="0" borderId="9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lef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5" xfId="50" applyNumberFormat="1" applyFont="1" applyFill="1" applyBorder="1" applyAlignment="1">
      <alignment horizontal="right" vertical="center" wrapText="1"/>
    </xf>
    <xf numFmtId="0" fontId="12" fillId="0" borderId="0" xfId="50" applyFont="1" applyFill="1"/>
    <xf numFmtId="0" fontId="8" fillId="0" borderId="0" xfId="50" applyFont="1" applyFill="1" applyAlignment="1">
      <alignment horizontal="center"/>
    </xf>
    <xf numFmtId="0" fontId="14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7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5" fillId="0" borderId="0" xfId="50" applyFont="1" applyFill="1"/>
    <xf numFmtId="0" fontId="11" fillId="0" borderId="0" xfId="50" applyFont="1" applyAlignment="1">
      <alignment horizontal="center" vertical="center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11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"/>
    </xf>
    <xf numFmtId="0" fontId="14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178" fontId="10" fillId="0" borderId="1" xfId="50" applyNumberFormat="1" applyFont="1" applyFill="1" applyBorder="1" applyAlignment="1" applyProtection="1">
      <alignment horizontal="right" vertical="center" wrapText="1"/>
    </xf>
    <xf numFmtId="49" fontId="10" fillId="0" borderId="1" xfId="50" applyNumberFormat="1" applyFont="1" applyFill="1" applyBorder="1" applyAlignment="1" applyProtection="1">
      <alignment vertical="center"/>
    </xf>
    <xf numFmtId="177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176" fontId="10" fillId="0" borderId="9" xfId="50" applyNumberFormat="1" applyFont="1" applyFill="1" applyBorder="1" applyAlignment="1" applyProtection="1">
      <alignment horizontal="center" vertical="center"/>
    </xf>
    <xf numFmtId="176" fontId="10" fillId="2" borderId="5" xfId="50" applyNumberFormat="1" applyFont="1" applyFill="1" applyBorder="1" applyAlignment="1" applyProtection="1">
      <alignment horizontal="center" vertical="center"/>
    </xf>
    <xf numFmtId="176" fontId="10" fillId="0" borderId="1" xfId="5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/>
    <xf numFmtId="176" fontId="7" fillId="0" borderId="0" xfId="50" applyNumberFormat="1" applyFont="1" applyFill="1"/>
    <xf numFmtId="0" fontId="12" fillId="0" borderId="0" xfId="49" applyFont="1"/>
    <xf numFmtId="0" fontId="7" fillId="0" borderId="0" xfId="49" applyAlignment="1">
      <alignment wrapText="1"/>
    </xf>
    <xf numFmtId="0" fontId="7" fillId="0" borderId="0" xfId="49"/>
    <xf numFmtId="0" fontId="12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"/>
    </xf>
    <xf numFmtId="0" fontId="12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10" fillId="0" borderId="5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5" xfId="49" applyNumberFormat="1" applyFont="1" applyBorder="1" applyAlignment="1">
      <alignment horizontal="left" vertical="center"/>
    </xf>
    <xf numFmtId="4" fontId="10" fillId="0" borderId="5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5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2.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2.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2.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2.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2.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2.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2.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2.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2.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2.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2.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2.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2.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2.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2.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2.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2.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2.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2.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2.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2.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2.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2.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2.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2.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2.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2.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2.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2.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2.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2.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2.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2.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2.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2.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2.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2.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2.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2.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2.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2.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2.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2.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2.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2.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2.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2.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2.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2.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2.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2.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2.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2.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2.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2.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2.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2.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2.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2.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2.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2.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2.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2.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2.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2.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2.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2.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2.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2.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2.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2.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2.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2.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2.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2.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2.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2.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2.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2.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2.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2.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2.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2.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2.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2.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2.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2.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2.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2.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2.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2.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2.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2.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2.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2.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2.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2.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2.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2.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2.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2.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2.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2.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2.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2.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2.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2.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2.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2.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2.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2.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2.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2.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2.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2.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2.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2.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2.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2.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2.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2.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2.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2.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2.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2.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2.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2.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2.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2.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2.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2.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2.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2.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2.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2.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2.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2.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2.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2.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2.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2.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2.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2.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2.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2.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2.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2.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2.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2.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2.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2.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2.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2.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2.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2.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2.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2.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2.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2.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2.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2.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2.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2.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2.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2.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2.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2.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2.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2.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2.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2.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2.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2.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2.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2.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2.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2.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2.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2.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2.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2.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2.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2.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2.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2.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2.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2.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2.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2.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2.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2.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2.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2.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2.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2.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2.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2.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2.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2.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2.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2.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2.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2.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2.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2.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2.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2.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2.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2.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2.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2.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2.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2.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2.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2.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2.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2.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2.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2.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2.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2.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2.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2.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2.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2.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2.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2.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2.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2.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2.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2.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2.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2.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2.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2.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2.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2.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2.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2.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2.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2.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2.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2.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2.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2.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2.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2.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2.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2.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2.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2.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2.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2.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2.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2.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A2:G2"/>
    </sheetView>
  </sheetViews>
  <sheetFormatPr defaultColWidth="6.875" defaultRowHeight="20.1" customHeight="1"/>
  <cols>
    <col min="1" max="1" width="29.25" style="123" customWidth="1"/>
    <col min="2" max="2" width="27.5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27.75" customHeight="1" spans="1:7">
      <c r="A2" s="126" t="s">
        <v>312</v>
      </c>
      <c r="B2" s="126"/>
      <c r="C2" s="126"/>
      <c r="D2" s="126"/>
      <c r="E2" s="126"/>
      <c r="F2" s="126"/>
      <c r="G2" s="126"/>
    </row>
    <row r="3" s="122" customFormat="1" customHeight="1" spans="1:7">
      <c r="A3" s="127"/>
      <c r="B3" s="125"/>
      <c r="C3" s="125"/>
      <c r="D3" s="125"/>
      <c r="E3" s="125"/>
      <c r="F3" s="125"/>
      <c r="G3" s="125"/>
    </row>
    <row r="4" s="122" customFormat="1" customHeight="1" spans="1:7">
      <c r="A4" s="128"/>
      <c r="B4" s="129"/>
      <c r="C4" s="129"/>
      <c r="D4" s="129"/>
      <c r="E4" s="129"/>
      <c r="F4" s="129"/>
      <c r="G4" s="130" t="s">
        <v>313</v>
      </c>
    </row>
    <row r="5" s="122" customFormat="1" customHeight="1" spans="1:7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="122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22" customFormat="1" customHeight="1" spans="1:7">
      <c r="A7" s="133" t="s">
        <v>322</v>
      </c>
      <c r="B7" s="134">
        <f>SUM(B8:B10)</f>
        <v>7557.07</v>
      </c>
      <c r="C7" s="135" t="s">
        <v>323</v>
      </c>
      <c r="D7" s="136">
        <f>SUM(E7:G7)</f>
        <v>7557.07</v>
      </c>
      <c r="E7" s="136">
        <f>B8+B12</f>
        <v>7557.07</v>
      </c>
      <c r="F7" s="136">
        <f>B9+B13</f>
        <v>0</v>
      </c>
      <c r="G7" s="136">
        <f>B10+B14</f>
        <v>0</v>
      </c>
    </row>
    <row r="8" s="122" customFormat="1" customHeight="1" spans="1:7">
      <c r="A8" s="137" t="s">
        <v>324</v>
      </c>
      <c r="B8" s="138">
        <v>7557.07</v>
      </c>
      <c r="C8" s="139"/>
      <c r="D8" s="140"/>
      <c r="E8" s="140"/>
      <c r="F8" s="140"/>
      <c r="G8" s="140"/>
    </row>
    <row r="9" s="122" customFormat="1" customHeight="1" spans="1:7">
      <c r="A9" s="137" t="s">
        <v>325</v>
      </c>
      <c r="B9" s="141"/>
      <c r="C9" s="139"/>
      <c r="D9" s="140"/>
      <c r="E9" s="140"/>
      <c r="F9" s="140"/>
      <c r="G9" s="140"/>
    </row>
    <row r="10" s="122" customFormat="1" customHeight="1" spans="1:7">
      <c r="A10" s="142" t="s">
        <v>326</v>
      </c>
      <c r="B10" s="143"/>
      <c r="C10" s="144"/>
      <c r="D10" s="140"/>
      <c r="E10" s="140"/>
      <c r="F10" s="140"/>
      <c r="G10" s="140"/>
    </row>
    <row r="11" s="122" customFormat="1" customHeight="1" spans="1:7">
      <c r="A11" s="145" t="s">
        <v>327</v>
      </c>
      <c r="B11" s="134">
        <f>SUM(B12:B14)</f>
        <v>0</v>
      </c>
      <c r="C11" s="146"/>
      <c r="D11" s="140"/>
      <c r="E11" s="140"/>
      <c r="F11" s="140"/>
      <c r="G11" s="140"/>
    </row>
    <row r="12" s="122" customFormat="1" customHeight="1" spans="1:7">
      <c r="A12" s="142" t="s">
        <v>324</v>
      </c>
      <c r="B12" s="138"/>
      <c r="C12" s="144"/>
      <c r="D12" s="140"/>
      <c r="E12" s="140"/>
      <c r="F12" s="140"/>
      <c r="G12" s="140"/>
    </row>
    <row r="13" s="122" customFormat="1" customHeight="1" spans="1:7">
      <c r="A13" s="142" t="s">
        <v>325</v>
      </c>
      <c r="B13" s="141"/>
      <c r="C13" s="144"/>
      <c r="D13" s="140"/>
      <c r="E13" s="140"/>
      <c r="F13" s="140"/>
      <c r="G13" s="140"/>
    </row>
    <row r="14" s="122" customFormat="1" customHeight="1" spans="1:13">
      <c r="A14" s="137" t="s">
        <v>326</v>
      </c>
      <c r="B14" s="143"/>
      <c r="C14" s="144"/>
      <c r="D14" s="140"/>
      <c r="E14" s="140"/>
      <c r="F14" s="140"/>
      <c r="G14" s="140"/>
      <c r="M14" s="154"/>
    </row>
    <row r="15" s="122" customFormat="1" customHeight="1" spans="1:7">
      <c r="A15" s="145"/>
      <c r="B15" s="147"/>
      <c r="C15" s="146"/>
      <c r="D15" s="148"/>
      <c r="E15" s="148"/>
      <c r="F15" s="148"/>
      <c r="G15" s="148"/>
    </row>
    <row r="16" s="122" customFormat="1" customHeight="1" spans="1:7">
      <c r="A16" s="145"/>
      <c r="B16" s="147"/>
      <c r="C16" s="147" t="s">
        <v>328</v>
      </c>
      <c r="D16" s="149">
        <f>E16+F16+G16</f>
        <v>0</v>
      </c>
      <c r="E16" s="150">
        <f>B8+B12-E7</f>
        <v>0</v>
      </c>
      <c r="F16" s="150">
        <f>B9+B13-F7</f>
        <v>0</v>
      </c>
      <c r="G16" s="150">
        <f>B10+B14-G7</f>
        <v>0</v>
      </c>
    </row>
    <row r="17" s="122" customFormat="1" customHeight="1" spans="1:7">
      <c r="A17" s="145"/>
      <c r="B17" s="147"/>
      <c r="C17" s="147"/>
      <c r="D17" s="150"/>
      <c r="E17" s="150"/>
      <c r="F17" s="150"/>
      <c r="G17" s="151"/>
    </row>
    <row r="18" s="122" customFormat="1" customHeight="1" spans="1:7">
      <c r="A18" s="145" t="s">
        <v>329</v>
      </c>
      <c r="B18" s="152">
        <f>B7+B11</f>
        <v>7557.07</v>
      </c>
      <c r="C18" s="152" t="s">
        <v>330</v>
      </c>
      <c r="D18" s="150">
        <f>SUM(D7+D16)</f>
        <v>7557.07</v>
      </c>
      <c r="E18" s="150">
        <f>SUM(E7+E16)</f>
        <v>7557.07</v>
      </c>
      <c r="F18" s="150">
        <f>SUM(F7+F16)</f>
        <v>0</v>
      </c>
      <c r="G18" s="150">
        <f>SUM(G7+G16)</f>
        <v>0</v>
      </c>
    </row>
    <row r="19" customHeight="1" spans="1:6">
      <c r="A19" s="153"/>
      <c r="B19" s="153"/>
      <c r="C19" s="153"/>
      <c r="D19" s="153"/>
      <c r="E19" s="153"/>
      <c r="F19" s="153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D7" sqref="D7"/>
    </sheetView>
  </sheetViews>
  <sheetFormatPr defaultColWidth="6.87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2" t="s">
        <v>331</v>
      </c>
    </row>
    <row r="2" ht="25.5" customHeight="1" spans="1:5">
      <c r="A2" s="106" t="s">
        <v>332</v>
      </c>
      <c r="B2" s="106"/>
      <c r="C2" s="106"/>
      <c r="D2" s="106"/>
      <c r="E2" s="106"/>
    </row>
    <row r="3" ht="20.1" customHeight="1" spans="1:5">
      <c r="A3" s="103"/>
      <c r="B3" s="90"/>
      <c r="C3" s="90"/>
      <c r="D3" s="90"/>
      <c r="E3" s="90"/>
    </row>
    <row r="4" ht="20.1" customHeight="1" spans="1:5">
      <c r="A4" s="20"/>
      <c r="B4" s="19"/>
      <c r="C4" s="19"/>
      <c r="D4" s="19"/>
      <c r="E4" s="115" t="s">
        <v>313</v>
      </c>
    </row>
    <row r="5" ht="20.1" customHeight="1" spans="1:5">
      <c r="A5" s="41" t="s">
        <v>333</v>
      </c>
      <c r="B5" s="41"/>
      <c r="C5" s="41" t="s">
        <v>334</v>
      </c>
      <c r="D5" s="41"/>
      <c r="E5" s="41"/>
    </row>
    <row r="6" ht="20.1" customHeight="1" spans="1:5">
      <c r="A6" s="51" t="s">
        <v>335</v>
      </c>
      <c r="B6" s="51" t="s">
        <v>336</v>
      </c>
      <c r="C6" s="51" t="s">
        <v>337</v>
      </c>
      <c r="D6" s="51" t="s">
        <v>338</v>
      </c>
      <c r="E6" s="51" t="s">
        <v>339</v>
      </c>
    </row>
    <row r="7" ht="20.1" customHeight="1" spans="1:5">
      <c r="A7" s="116"/>
      <c r="B7" s="51" t="s">
        <v>318</v>
      </c>
      <c r="C7" s="50">
        <f>D7+E7</f>
        <v>7557.07</v>
      </c>
      <c r="D7" s="50">
        <f>D10+D13+D16+D17+D18+D19+D22+D23+D24+D27</f>
        <v>759.07</v>
      </c>
      <c r="E7" s="117">
        <f>E11+E12</f>
        <v>6798</v>
      </c>
    </row>
    <row r="8" ht="21" customHeight="1" spans="1:5">
      <c r="A8" s="29" t="s">
        <v>340</v>
      </c>
      <c r="B8" s="30" t="s">
        <v>341</v>
      </c>
      <c r="C8" s="50">
        <f>C9</f>
        <v>7376.82</v>
      </c>
      <c r="D8" s="50"/>
      <c r="E8" s="117"/>
    </row>
    <row r="9" ht="21" customHeight="1" spans="1:5">
      <c r="A9" s="29" t="s">
        <v>342</v>
      </c>
      <c r="B9" s="30" t="s">
        <v>343</v>
      </c>
      <c r="C9" s="50">
        <f>C10+C11+C12+C13</f>
        <v>7376.82</v>
      </c>
      <c r="D9" s="50"/>
      <c r="E9" s="117"/>
    </row>
    <row r="10" ht="21" customHeight="1" spans="1:5">
      <c r="A10" s="29" t="s">
        <v>344</v>
      </c>
      <c r="B10" s="30" t="s">
        <v>345</v>
      </c>
      <c r="C10" s="50">
        <f>D10</f>
        <v>544.82</v>
      </c>
      <c r="D10" s="118">
        <v>544.82</v>
      </c>
      <c r="E10" s="117"/>
    </row>
    <row r="11" ht="21" customHeight="1" spans="1:5">
      <c r="A11" s="29" t="s">
        <v>346</v>
      </c>
      <c r="B11" s="30" t="s">
        <v>347</v>
      </c>
      <c r="C11" s="50">
        <f>E11</f>
        <v>1568</v>
      </c>
      <c r="D11" s="50"/>
      <c r="E11" s="117">
        <v>1568</v>
      </c>
    </row>
    <row r="12" ht="21" customHeight="1" spans="1:5">
      <c r="A12" s="29" t="s">
        <v>348</v>
      </c>
      <c r="B12" s="30" t="s">
        <v>349</v>
      </c>
      <c r="C12" s="50">
        <f>E12</f>
        <v>5230</v>
      </c>
      <c r="D12" s="50"/>
      <c r="E12" s="117">
        <v>5230</v>
      </c>
    </row>
    <row r="13" ht="21" customHeight="1" spans="1:5">
      <c r="A13" s="29" t="s">
        <v>350</v>
      </c>
      <c r="B13" s="30" t="s">
        <v>351</v>
      </c>
      <c r="C13" s="50">
        <f>D13</f>
        <v>34</v>
      </c>
      <c r="D13" s="50">
        <v>34</v>
      </c>
      <c r="E13" s="117"/>
    </row>
    <row r="14" ht="21" customHeight="1" spans="1:5">
      <c r="A14" s="29" t="s">
        <v>352</v>
      </c>
      <c r="B14" s="30" t="s">
        <v>353</v>
      </c>
      <c r="C14" s="50">
        <f>C15</f>
        <v>107.75</v>
      </c>
      <c r="D14" s="50"/>
      <c r="E14" s="117"/>
    </row>
    <row r="15" ht="21" customHeight="1" spans="1:5">
      <c r="A15" s="29" t="s">
        <v>354</v>
      </c>
      <c r="B15" s="30" t="s">
        <v>355</v>
      </c>
      <c r="C15" s="50">
        <f>C16+C17+C18+C19</f>
        <v>107.75</v>
      </c>
      <c r="D15" s="50"/>
      <c r="E15" s="117"/>
    </row>
    <row r="16" ht="21" customHeight="1" spans="1:5">
      <c r="A16" s="29" t="s">
        <v>356</v>
      </c>
      <c r="B16" s="30" t="s">
        <v>357</v>
      </c>
      <c r="C16" s="50">
        <v>38.98</v>
      </c>
      <c r="D16" s="50">
        <v>38.98</v>
      </c>
      <c r="E16" s="117"/>
    </row>
    <row r="17" ht="21" customHeight="1" spans="1:5">
      <c r="A17" s="29" t="s">
        <v>358</v>
      </c>
      <c r="B17" s="30" t="s">
        <v>359</v>
      </c>
      <c r="C17" s="50">
        <v>18.3</v>
      </c>
      <c r="D17" s="50">
        <v>18.3</v>
      </c>
      <c r="E17" s="117"/>
    </row>
    <row r="18" ht="21" customHeight="1" spans="1:5">
      <c r="A18" s="29" t="s">
        <v>360</v>
      </c>
      <c r="B18" s="30" t="s">
        <v>361</v>
      </c>
      <c r="C18" s="50">
        <v>30.98</v>
      </c>
      <c r="D18" s="50">
        <v>30.98</v>
      </c>
      <c r="E18" s="117"/>
    </row>
    <row r="19" ht="21" customHeight="1" spans="1:5">
      <c r="A19" s="29" t="s">
        <v>362</v>
      </c>
      <c r="B19" s="30" t="s">
        <v>363</v>
      </c>
      <c r="C19" s="50">
        <v>19.49</v>
      </c>
      <c r="D19" s="50">
        <v>19.49</v>
      </c>
      <c r="E19" s="117"/>
    </row>
    <row r="20" ht="21" customHeight="1" spans="1:5">
      <c r="A20" s="35" t="s">
        <v>364</v>
      </c>
      <c r="B20" s="30" t="s">
        <v>365</v>
      </c>
      <c r="C20" s="50">
        <f>C21</f>
        <v>43.26</v>
      </c>
      <c r="D20" s="119"/>
      <c r="E20" s="119"/>
    </row>
    <row r="21" ht="21" customHeight="1" spans="1:5">
      <c r="A21" s="35" t="s">
        <v>366</v>
      </c>
      <c r="B21" s="30" t="s">
        <v>367</v>
      </c>
      <c r="C21" s="50">
        <f>C22+C23+C24</f>
        <v>43.26</v>
      </c>
      <c r="D21" s="31"/>
      <c r="E21" s="31"/>
    </row>
    <row r="22" ht="21" customHeight="1" spans="1:5">
      <c r="A22" s="35" t="s">
        <v>368</v>
      </c>
      <c r="B22" s="30" t="s">
        <v>369</v>
      </c>
      <c r="C22" s="50">
        <v>21.75</v>
      </c>
      <c r="D22" s="50">
        <v>21.75</v>
      </c>
      <c r="E22" s="31"/>
    </row>
    <row r="23" ht="21" customHeight="1" spans="1:5">
      <c r="A23" s="35" t="s">
        <v>370</v>
      </c>
      <c r="B23" s="30" t="s">
        <v>371</v>
      </c>
      <c r="C23" s="50">
        <v>1.39</v>
      </c>
      <c r="D23" s="50">
        <v>1.39</v>
      </c>
      <c r="E23" s="31"/>
    </row>
    <row r="24" ht="21" customHeight="1" spans="1:5">
      <c r="A24" s="35" t="s">
        <v>372</v>
      </c>
      <c r="B24" s="30" t="s">
        <v>373</v>
      </c>
      <c r="C24" s="50">
        <v>20.12</v>
      </c>
      <c r="D24" s="50">
        <v>20.12</v>
      </c>
      <c r="E24" s="31"/>
    </row>
    <row r="25" ht="21" customHeight="1" spans="1:5">
      <c r="A25" s="35" t="s">
        <v>374</v>
      </c>
      <c r="B25" s="30" t="s">
        <v>375</v>
      </c>
      <c r="C25" s="50">
        <f>C26</f>
        <v>29.24</v>
      </c>
      <c r="D25" s="31"/>
      <c r="E25" s="31"/>
    </row>
    <row r="26" ht="18" customHeight="1" spans="1:5">
      <c r="A26" s="35" t="s">
        <v>376</v>
      </c>
      <c r="B26" s="32" t="s">
        <v>377</v>
      </c>
      <c r="C26" s="50">
        <f>C27</f>
        <v>29.24</v>
      </c>
      <c r="D26" s="31"/>
      <c r="E26" s="31"/>
    </row>
    <row r="27" ht="19" customHeight="1" spans="1:5">
      <c r="A27" s="35" t="s">
        <v>378</v>
      </c>
      <c r="B27" s="32" t="s">
        <v>379</v>
      </c>
      <c r="C27" s="50">
        <v>29.24</v>
      </c>
      <c r="D27" s="50">
        <f>C27</f>
        <v>29.24</v>
      </c>
      <c r="E27" s="31"/>
    </row>
    <row r="28" customHeight="1" spans="1:5">
      <c r="A28" s="120"/>
      <c r="B28" s="13"/>
      <c r="C28" s="38"/>
      <c r="D28" s="121"/>
      <c r="E28" s="121"/>
    </row>
    <row r="29" s="13" customFormat="1" customHeight="1" spans="3:5">
      <c r="C29" s="121"/>
      <c r="D29" s="121"/>
      <c r="E29" s="121"/>
    </row>
    <row r="30" customHeight="1" spans="1:5">
      <c r="A30" s="13"/>
      <c r="B30" s="13"/>
      <c r="C30" s="38"/>
      <c r="D30" s="38"/>
      <c r="E30" s="38"/>
    </row>
    <row r="31" customHeight="1" spans="1:5">
      <c r="A31" s="13"/>
      <c r="B31" s="13"/>
      <c r="C31" s="38"/>
      <c r="D31" s="121"/>
      <c r="E31" s="38"/>
    </row>
    <row r="32" customHeight="1" spans="1:5">
      <c r="A32" s="13"/>
      <c r="B32" s="13"/>
      <c r="C32" s="38"/>
      <c r="D32" s="38"/>
      <c r="E32" s="38"/>
    </row>
    <row r="33" customHeight="1" spans="1:5">
      <c r="A33" s="13"/>
      <c r="B33" s="13"/>
      <c r="C33" s="38"/>
      <c r="D33" s="38"/>
      <c r="E33" s="38"/>
    </row>
    <row r="34" customHeight="1" spans="2:5">
      <c r="B34" s="13"/>
      <c r="C34" s="121"/>
      <c r="D34" s="38"/>
      <c r="E34" s="38"/>
    </row>
    <row r="35" customHeight="1" spans="3:5">
      <c r="C35" s="38"/>
      <c r="D35" s="38"/>
      <c r="E35" s="38"/>
    </row>
    <row r="36" customHeight="1" spans="1:5">
      <c r="A36" s="13"/>
      <c r="C36" s="38"/>
      <c r="D36" s="38"/>
      <c r="E36" s="38"/>
    </row>
    <row r="37" customHeight="1" spans="3:5">
      <c r="C37" s="38"/>
      <c r="D37" s="38"/>
      <c r="E37" s="38"/>
    </row>
    <row r="38" customHeight="1" spans="2:5">
      <c r="B38" s="13"/>
      <c r="C38" s="38"/>
      <c r="D38" s="38"/>
      <c r="E38" s="38"/>
    </row>
    <row r="39" customHeight="1" spans="2:5">
      <c r="B39" s="13"/>
      <c r="C39" s="38"/>
      <c r="D39" s="38"/>
      <c r="E39" s="38"/>
    </row>
    <row r="40" customHeight="1" spans="3:5">
      <c r="C40" s="38"/>
      <c r="D40" s="38"/>
      <c r="E40" s="38"/>
    </row>
    <row r="41" customHeight="1" spans="3:5">
      <c r="C41" s="38"/>
      <c r="D41" s="38"/>
      <c r="E41" s="38"/>
    </row>
    <row r="42" customHeight="1" spans="3:5">
      <c r="C42" s="38"/>
      <c r="D42" s="38"/>
      <c r="E42" s="38"/>
    </row>
    <row r="43" customHeight="1" spans="3:5">
      <c r="C43" s="38"/>
      <c r="D43" s="38"/>
      <c r="E43" s="38"/>
    </row>
    <row r="44" customHeight="1" spans="3:5">
      <c r="C44" s="38"/>
      <c r="D44" s="38"/>
      <c r="E44" s="38"/>
    </row>
    <row r="45" customHeight="1" spans="3:5">
      <c r="C45" s="38"/>
      <c r="D45" s="38"/>
      <c r="E45" s="38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showGridLines="0" showZeros="0" topLeftCell="A22" workbookViewId="0">
      <selection activeCell="D8" sqref="D8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2" t="s">
        <v>380</v>
      </c>
      <c r="E1" s="105"/>
    </row>
    <row r="2" ht="34.5" customHeight="1" spans="1:5">
      <c r="A2" s="106" t="s">
        <v>381</v>
      </c>
      <c r="B2" s="106"/>
      <c r="C2" s="106"/>
      <c r="D2" s="106"/>
      <c r="E2" s="106"/>
    </row>
    <row r="3" customHeight="1" spans="1:5">
      <c r="A3" s="107"/>
      <c r="B3" s="107"/>
      <c r="C3" s="107"/>
      <c r="D3" s="107"/>
      <c r="E3" s="107"/>
    </row>
    <row r="4" s="104" customFormat="1" customHeight="1" spans="1:5">
      <c r="A4" s="20"/>
      <c r="B4" s="19"/>
      <c r="C4" s="19"/>
      <c r="D4" s="19"/>
      <c r="E4" s="108" t="s">
        <v>313</v>
      </c>
    </row>
    <row r="5" s="104" customFormat="1" customHeight="1" spans="1:5">
      <c r="A5" s="41" t="s">
        <v>382</v>
      </c>
      <c r="B5" s="41"/>
      <c r="C5" s="41" t="s">
        <v>383</v>
      </c>
      <c r="D5" s="41"/>
      <c r="E5" s="41"/>
    </row>
    <row r="6" s="104" customFormat="1" customHeight="1" spans="1:5">
      <c r="A6" s="41" t="s">
        <v>335</v>
      </c>
      <c r="B6" s="41" t="s">
        <v>336</v>
      </c>
      <c r="C6" s="41" t="s">
        <v>318</v>
      </c>
      <c r="D6" s="41" t="s">
        <v>384</v>
      </c>
      <c r="E6" s="41" t="s">
        <v>385</v>
      </c>
    </row>
    <row r="7" s="104" customFormat="1" customHeight="1" spans="1:10">
      <c r="A7" s="109" t="s">
        <v>386</v>
      </c>
      <c r="B7" s="110" t="s">
        <v>387</v>
      </c>
      <c r="C7" s="111">
        <v>759.07</v>
      </c>
      <c r="D7" s="49">
        <v>530.81</v>
      </c>
      <c r="E7" s="49">
        <f>SUM(E8,E20,E37)</f>
        <v>228.26</v>
      </c>
      <c r="J7" s="88"/>
    </row>
    <row r="8" s="104" customFormat="1" customHeight="1" spans="1:7">
      <c r="A8" s="112" t="s">
        <v>388</v>
      </c>
      <c r="B8" s="113" t="s">
        <v>389</v>
      </c>
      <c r="C8" s="111">
        <f t="shared" ref="C8:C41" si="0">D8+E8</f>
        <v>422.38</v>
      </c>
      <c r="D8" s="75">
        <f>SUM(D9:D19)</f>
        <v>422.38</v>
      </c>
      <c r="E8" s="49"/>
      <c r="G8" s="88"/>
    </row>
    <row r="9" s="104" customFormat="1" customHeight="1" spans="1:11">
      <c r="A9" s="112" t="s">
        <v>390</v>
      </c>
      <c r="B9" s="113" t="s">
        <v>391</v>
      </c>
      <c r="C9" s="111">
        <f t="shared" si="0"/>
        <v>131.11</v>
      </c>
      <c r="D9" s="49">
        <v>131.11</v>
      </c>
      <c r="E9" s="49"/>
      <c r="F9" s="88"/>
      <c r="G9" s="88"/>
      <c r="K9" s="88"/>
    </row>
    <row r="10" s="104" customFormat="1" customHeight="1" spans="1:8">
      <c r="A10" s="112" t="s">
        <v>392</v>
      </c>
      <c r="B10" s="113" t="s">
        <v>393</v>
      </c>
      <c r="C10" s="111">
        <f t="shared" si="0"/>
        <v>88.18</v>
      </c>
      <c r="D10" s="49">
        <v>88.18</v>
      </c>
      <c r="E10" s="49"/>
      <c r="F10" s="88"/>
      <c r="H10" s="88"/>
    </row>
    <row r="11" s="104" customFormat="1" customHeight="1" spans="1:8">
      <c r="A11" s="112" t="s">
        <v>394</v>
      </c>
      <c r="B11" s="113" t="s">
        <v>395</v>
      </c>
      <c r="C11" s="111">
        <f t="shared" si="0"/>
        <v>17.32</v>
      </c>
      <c r="D11" s="49">
        <v>17.32</v>
      </c>
      <c r="E11" s="49"/>
      <c r="F11" s="88"/>
      <c r="H11" s="88"/>
    </row>
    <row r="12" s="104" customFormat="1" customHeight="1" spans="1:8">
      <c r="A12" s="112" t="s">
        <v>396</v>
      </c>
      <c r="B12" s="113" t="s">
        <v>397</v>
      </c>
      <c r="C12" s="111">
        <f t="shared" si="0"/>
        <v>7.07</v>
      </c>
      <c r="D12" s="49">
        <v>7.07</v>
      </c>
      <c r="E12" s="49"/>
      <c r="F12" s="88"/>
      <c r="G12" s="88"/>
      <c r="H12" s="88"/>
    </row>
    <row r="13" s="104" customFormat="1" customHeight="1" spans="1:10">
      <c r="A13" s="112" t="s">
        <v>398</v>
      </c>
      <c r="B13" s="113" t="s">
        <v>399</v>
      </c>
      <c r="C13" s="111">
        <f t="shared" si="0"/>
        <v>38.98</v>
      </c>
      <c r="D13" s="49">
        <v>38.98</v>
      </c>
      <c r="E13" s="49"/>
      <c r="F13" s="88"/>
      <c r="J13" s="88"/>
    </row>
    <row r="14" s="104" customFormat="1" customHeight="1" spans="1:11">
      <c r="A14" s="112" t="s">
        <v>400</v>
      </c>
      <c r="B14" s="113" t="s">
        <v>401</v>
      </c>
      <c r="C14" s="111">
        <f t="shared" si="0"/>
        <v>19.49</v>
      </c>
      <c r="D14" s="49">
        <v>19.49</v>
      </c>
      <c r="E14" s="49"/>
      <c r="F14" s="88"/>
      <c r="G14" s="88"/>
      <c r="K14" s="88"/>
    </row>
    <row r="15" s="104" customFormat="1" customHeight="1" spans="1:11">
      <c r="A15" s="112" t="s">
        <v>402</v>
      </c>
      <c r="B15" s="113" t="s">
        <v>403</v>
      </c>
      <c r="C15" s="111">
        <f t="shared" si="0"/>
        <v>23.14</v>
      </c>
      <c r="D15" s="49">
        <v>23.14</v>
      </c>
      <c r="E15" s="49"/>
      <c r="F15" s="88"/>
      <c r="G15" s="88"/>
      <c r="H15" s="88"/>
      <c r="K15" s="88"/>
    </row>
    <row r="16" s="104" customFormat="1" customHeight="1" spans="1:11">
      <c r="A16" s="112" t="s">
        <v>404</v>
      </c>
      <c r="B16" s="113" t="s">
        <v>405</v>
      </c>
      <c r="C16" s="111">
        <f t="shared" si="0"/>
        <v>1.95</v>
      </c>
      <c r="D16" s="49">
        <v>1.95</v>
      </c>
      <c r="E16" s="49"/>
      <c r="F16" s="88"/>
      <c r="G16" s="88"/>
      <c r="K16" s="88"/>
    </row>
    <row r="17" s="104" customFormat="1" customHeight="1" spans="1:11">
      <c r="A17" s="112" t="s">
        <v>406</v>
      </c>
      <c r="B17" s="113" t="s">
        <v>407</v>
      </c>
      <c r="C17" s="111">
        <f t="shared" si="0"/>
        <v>29.24</v>
      </c>
      <c r="D17" s="49">
        <v>29.24</v>
      </c>
      <c r="E17" s="49"/>
      <c r="F17" s="88"/>
      <c r="G17" s="88"/>
      <c r="K17" s="88"/>
    </row>
    <row r="18" s="104" customFormat="1" customHeight="1" spans="1:11">
      <c r="A18" s="112" t="s">
        <v>408</v>
      </c>
      <c r="B18" s="113" t="s">
        <v>409</v>
      </c>
      <c r="C18" s="111">
        <f t="shared" si="0"/>
        <v>4.32</v>
      </c>
      <c r="D18" s="49">
        <v>4.32</v>
      </c>
      <c r="E18" s="49"/>
      <c r="F18" s="88"/>
      <c r="G18" s="88"/>
      <c r="I18" s="88"/>
      <c r="K18" s="88"/>
    </row>
    <row r="19" s="104" customFormat="1" customHeight="1" spans="1:11">
      <c r="A19" s="112" t="s">
        <v>410</v>
      </c>
      <c r="B19" s="113" t="s">
        <v>411</v>
      </c>
      <c r="C19" s="111">
        <f t="shared" si="0"/>
        <v>61.58</v>
      </c>
      <c r="D19" s="49">
        <v>61.58</v>
      </c>
      <c r="E19" s="49"/>
      <c r="F19" s="88"/>
      <c r="G19" s="88"/>
      <c r="K19" s="88"/>
    </row>
    <row r="20" s="104" customFormat="1" customHeight="1" spans="1:7">
      <c r="A20" s="112" t="s">
        <v>412</v>
      </c>
      <c r="B20" s="113" t="s">
        <v>413</v>
      </c>
      <c r="C20" s="111">
        <f t="shared" si="0"/>
        <v>228.26</v>
      </c>
      <c r="D20" s="75"/>
      <c r="E20" s="49">
        <f>SUM(E21:E36)</f>
        <v>228.26</v>
      </c>
      <c r="F20" s="88"/>
      <c r="G20" s="88"/>
    </row>
    <row r="21" s="104" customFormat="1" customHeight="1" spans="1:14">
      <c r="A21" s="112" t="s">
        <v>414</v>
      </c>
      <c r="B21" s="78" t="s">
        <v>415</v>
      </c>
      <c r="C21" s="111">
        <f t="shared" si="0"/>
        <v>29.1</v>
      </c>
      <c r="D21" s="49"/>
      <c r="E21" s="49">
        <v>29.1</v>
      </c>
      <c r="F21" s="88"/>
      <c r="G21" s="88"/>
      <c r="H21" s="88"/>
      <c r="N21" s="88"/>
    </row>
    <row r="22" s="104" customFormat="1" customHeight="1" spans="1:7">
      <c r="A22" s="112" t="s">
        <v>416</v>
      </c>
      <c r="B22" s="114" t="s">
        <v>417</v>
      </c>
      <c r="C22" s="111">
        <f t="shared" si="0"/>
        <v>4.7</v>
      </c>
      <c r="D22" s="49"/>
      <c r="E22" s="49">
        <v>4.7</v>
      </c>
      <c r="F22" s="88"/>
      <c r="G22" s="88"/>
    </row>
    <row r="23" s="104" customFormat="1" customHeight="1" spans="1:10">
      <c r="A23" s="112" t="s">
        <v>418</v>
      </c>
      <c r="B23" s="114" t="s">
        <v>419</v>
      </c>
      <c r="C23" s="111">
        <f t="shared" si="0"/>
        <v>6</v>
      </c>
      <c r="D23" s="49"/>
      <c r="E23" s="49">
        <v>6</v>
      </c>
      <c r="F23" s="88"/>
      <c r="H23" s="88"/>
      <c r="J23" s="88"/>
    </row>
    <row r="24" s="104" customFormat="1" customHeight="1" spans="1:8">
      <c r="A24" s="112" t="s">
        <v>420</v>
      </c>
      <c r="B24" s="114" t="s">
        <v>421</v>
      </c>
      <c r="C24" s="111">
        <f t="shared" si="0"/>
        <v>7.8</v>
      </c>
      <c r="D24" s="49"/>
      <c r="E24" s="49">
        <v>7.8</v>
      </c>
      <c r="F24" s="88"/>
      <c r="G24" s="88"/>
      <c r="H24" s="88"/>
    </row>
    <row r="25" s="104" customFormat="1" customHeight="1" spans="1:7">
      <c r="A25" s="112" t="s">
        <v>422</v>
      </c>
      <c r="B25" s="78" t="s">
        <v>423</v>
      </c>
      <c r="C25" s="111">
        <f t="shared" si="0"/>
        <v>48.6</v>
      </c>
      <c r="D25" s="49"/>
      <c r="E25" s="49">
        <v>48.6</v>
      </c>
      <c r="F25" s="88"/>
      <c r="G25" s="88"/>
    </row>
    <row r="26" s="104" customFormat="1" customHeight="1" spans="1:16">
      <c r="A26" s="112" t="s">
        <v>424</v>
      </c>
      <c r="B26" s="78" t="s">
        <v>425</v>
      </c>
      <c r="C26" s="111">
        <f t="shared" si="0"/>
        <v>4.5</v>
      </c>
      <c r="D26" s="49"/>
      <c r="E26" s="49">
        <v>4.5</v>
      </c>
      <c r="F26" s="88"/>
      <c r="G26" s="88"/>
      <c r="P26" s="88"/>
    </row>
    <row r="27" s="104" customFormat="1" customHeight="1" spans="1:11">
      <c r="A27" s="112" t="s">
        <v>426</v>
      </c>
      <c r="B27" s="114" t="s">
        <v>427</v>
      </c>
      <c r="C27" s="111">
        <f t="shared" si="0"/>
        <v>3</v>
      </c>
      <c r="D27" s="49"/>
      <c r="E27" s="49">
        <v>3</v>
      </c>
      <c r="F27" s="88"/>
      <c r="G27" s="88"/>
      <c r="H27" s="88"/>
      <c r="K27" s="88"/>
    </row>
    <row r="28" s="104" customFormat="1" customHeight="1" spans="1:10">
      <c r="A28" s="112" t="s">
        <v>428</v>
      </c>
      <c r="B28" s="114" t="s">
        <v>429</v>
      </c>
      <c r="C28" s="111">
        <f t="shared" si="0"/>
        <v>6</v>
      </c>
      <c r="D28" s="49"/>
      <c r="E28" s="49">
        <v>6</v>
      </c>
      <c r="F28" s="88"/>
      <c r="G28" s="88"/>
      <c r="H28" s="88"/>
      <c r="I28" s="88"/>
      <c r="J28" s="88"/>
    </row>
    <row r="29" s="104" customFormat="1" customHeight="1" spans="1:8">
      <c r="A29" s="112" t="s">
        <v>430</v>
      </c>
      <c r="B29" s="114" t="s">
        <v>431</v>
      </c>
      <c r="C29" s="111">
        <f t="shared" si="0"/>
        <v>5.89</v>
      </c>
      <c r="D29" s="49"/>
      <c r="E29" s="49">
        <v>5.89</v>
      </c>
      <c r="F29" s="88"/>
      <c r="G29" s="88"/>
      <c r="H29" s="88"/>
    </row>
    <row r="30" s="104" customFormat="1" customHeight="1" spans="1:9">
      <c r="A30" s="112" t="s">
        <v>432</v>
      </c>
      <c r="B30" s="114" t="s">
        <v>433</v>
      </c>
      <c r="C30" s="111">
        <f t="shared" si="0"/>
        <v>0.51</v>
      </c>
      <c r="D30" s="49"/>
      <c r="E30" s="49">
        <v>0.51</v>
      </c>
      <c r="F30" s="88"/>
      <c r="I30" s="88"/>
    </row>
    <row r="31" s="104" customFormat="1" customHeight="1" spans="1:19">
      <c r="A31" s="112" t="s">
        <v>434</v>
      </c>
      <c r="B31" s="114" t="s">
        <v>435</v>
      </c>
      <c r="C31" s="111">
        <f t="shared" si="0"/>
        <v>16.32</v>
      </c>
      <c r="D31" s="49"/>
      <c r="E31" s="49">
        <v>16.32</v>
      </c>
      <c r="F31" s="88"/>
      <c r="G31" s="88"/>
      <c r="J31" s="88"/>
      <c r="S31" s="88"/>
    </row>
    <row r="32" s="104" customFormat="1" customHeight="1" spans="1:9">
      <c r="A32" s="112" t="s">
        <v>436</v>
      </c>
      <c r="B32" s="78" t="s">
        <v>437</v>
      </c>
      <c r="C32" s="111">
        <f t="shared" si="0"/>
        <v>9.09</v>
      </c>
      <c r="D32" s="49"/>
      <c r="E32" s="49">
        <v>9.09</v>
      </c>
      <c r="F32" s="88"/>
      <c r="G32" s="88"/>
      <c r="H32" s="88"/>
      <c r="I32" s="88"/>
    </row>
    <row r="33" s="104" customFormat="1" customHeight="1" spans="1:7">
      <c r="A33" s="112" t="s">
        <v>438</v>
      </c>
      <c r="B33" s="114" t="s">
        <v>439</v>
      </c>
      <c r="C33" s="111">
        <f t="shared" si="0"/>
        <v>21.93</v>
      </c>
      <c r="D33" s="49"/>
      <c r="E33" s="49">
        <v>21.93</v>
      </c>
      <c r="F33" s="88"/>
      <c r="G33" s="88"/>
    </row>
    <row r="34" s="104" customFormat="1" customHeight="1" spans="1:16">
      <c r="A34" s="112" t="s">
        <v>440</v>
      </c>
      <c r="B34" s="114" t="s">
        <v>441</v>
      </c>
      <c r="C34" s="111">
        <f t="shared" si="0"/>
        <v>6</v>
      </c>
      <c r="D34" s="49"/>
      <c r="E34" s="49">
        <v>6</v>
      </c>
      <c r="F34" s="88"/>
      <c r="G34" s="88"/>
      <c r="I34" s="88"/>
      <c r="P34" s="88"/>
    </row>
    <row r="35" s="104" customFormat="1" customHeight="1" spans="1:16">
      <c r="A35" s="112" t="s">
        <v>442</v>
      </c>
      <c r="B35" s="114" t="s">
        <v>443</v>
      </c>
      <c r="C35" s="111">
        <f t="shared" si="0"/>
        <v>22.78</v>
      </c>
      <c r="D35" s="49"/>
      <c r="E35" s="49">
        <v>22.78</v>
      </c>
      <c r="F35" s="88"/>
      <c r="G35" s="88"/>
      <c r="H35" s="88"/>
      <c r="P35" s="88"/>
    </row>
    <row r="36" s="104" customFormat="1" customHeight="1" spans="1:9">
      <c r="A36" s="112" t="s">
        <v>444</v>
      </c>
      <c r="B36" s="114" t="s">
        <v>445</v>
      </c>
      <c r="C36" s="111">
        <f t="shared" si="0"/>
        <v>36.04</v>
      </c>
      <c r="D36" s="49"/>
      <c r="E36" s="49">
        <v>36.04</v>
      </c>
      <c r="F36" s="88"/>
      <c r="G36" s="88"/>
      <c r="H36" s="88"/>
      <c r="I36" s="88"/>
    </row>
    <row r="37" s="104" customFormat="1" customHeight="1" spans="1:8">
      <c r="A37" s="112" t="s">
        <v>446</v>
      </c>
      <c r="B37" s="113" t="s">
        <v>447</v>
      </c>
      <c r="C37" s="111">
        <f t="shared" si="0"/>
        <v>108.44</v>
      </c>
      <c r="D37" s="75">
        <f>SUM(D38:D41)</f>
        <v>108.44</v>
      </c>
      <c r="E37" s="49"/>
      <c r="F37" s="88"/>
      <c r="H37" s="88"/>
    </row>
    <row r="38" s="104" customFormat="1" customHeight="1" spans="1:8">
      <c r="A38" s="112" t="s">
        <v>448</v>
      </c>
      <c r="B38" s="113" t="s">
        <v>449</v>
      </c>
      <c r="C38" s="111">
        <f t="shared" si="0"/>
        <v>11.07</v>
      </c>
      <c r="D38" s="75">
        <v>11.07</v>
      </c>
      <c r="E38" s="49"/>
      <c r="F38" s="88"/>
      <c r="H38" s="88"/>
    </row>
    <row r="39" s="104" customFormat="1" customHeight="1" spans="1:7">
      <c r="A39" s="112" t="s">
        <v>450</v>
      </c>
      <c r="B39" s="114" t="s">
        <v>451</v>
      </c>
      <c r="C39" s="111">
        <f t="shared" si="0"/>
        <v>43.36</v>
      </c>
      <c r="D39" s="49">
        <v>43.36</v>
      </c>
      <c r="E39" s="49"/>
      <c r="F39" s="88"/>
      <c r="G39" s="88"/>
    </row>
    <row r="40" s="104" customFormat="1" customHeight="1" spans="1:8">
      <c r="A40" s="112" t="s">
        <v>452</v>
      </c>
      <c r="B40" s="114" t="s">
        <v>409</v>
      </c>
      <c r="C40" s="111">
        <f t="shared" si="0"/>
        <v>15.8</v>
      </c>
      <c r="D40" s="49">
        <v>15.8</v>
      </c>
      <c r="E40" s="49"/>
      <c r="F40" s="88"/>
      <c r="G40" s="88"/>
      <c r="H40" s="88"/>
    </row>
    <row r="41" s="104" customFormat="1" customHeight="1" spans="1:6">
      <c r="A41" s="112" t="s">
        <v>453</v>
      </c>
      <c r="B41" s="114" t="s">
        <v>454</v>
      </c>
      <c r="C41" s="111">
        <f t="shared" si="0"/>
        <v>38.21</v>
      </c>
      <c r="D41" s="49">
        <v>38.21</v>
      </c>
      <c r="E41" s="49"/>
      <c r="F41" s="88"/>
    </row>
    <row r="42" customHeight="1" spans="3:5">
      <c r="C42" s="13"/>
      <c r="D42" s="13"/>
      <c r="E42" s="13"/>
    </row>
    <row r="43" customHeight="1" spans="4:14">
      <c r="D43" s="13"/>
      <c r="E43" s="13"/>
      <c r="F43" s="13"/>
      <c r="N43" s="1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17" sqref="F17"/>
    </sheetView>
  </sheetViews>
  <sheetFormatPr defaultColWidth="6.87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2" t="s">
        <v>455</v>
      </c>
      <c r="G1" s="102"/>
    </row>
    <row r="2" ht="33" spans="1:7">
      <c r="A2" s="89" t="s">
        <v>456</v>
      </c>
      <c r="B2" s="89"/>
      <c r="C2" s="89"/>
      <c r="D2" s="89"/>
      <c r="E2" s="89"/>
      <c r="F2" s="89"/>
      <c r="G2" s="90"/>
    </row>
    <row r="3" ht="20.1" customHeight="1" spans="1:7">
      <c r="A3" s="103"/>
      <c r="B3" s="90"/>
      <c r="C3" s="90"/>
      <c r="D3" s="90"/>
      <c r="E3" s="90"/>
      <c r="F3" s="90"/>
      <c r="G3" s="90"/>
    </row>
    <row r="4" ht="20.1" customHeight="1" spans="1:6">
      <c r="A4" s="104"/>
      <c r="B4" s="104"/>
      <c r="C4" s="104"/>
      <c r="D4" s="104"/>
      <c r="E4" s="104"/>
      <c r="F4" s="22" t="s">
        <v>313</v>
      </c>
    </row>
    <row r="5" ht="20.1" customHeight="1" spans="1:6">
      <c r="A5" s="41" t="s">
        <v>334</v>
      </c>
      <c r="B5" s="41"/>
      <c r="C5" s="41"/>
      <c r="D5" s="41"/>
      <c r="E5" s="41"/>
      <c r="F5" s="41"/>
    </row>
    <row r="6" ht="14.25" customHeight="1" spans="1:6">
      <c r="A6" s="41" t="s">
        <v>318</v>
      </c>
      <c r="B6" s="6" t="s">
        <v>457</v>
      </c>
      <c r="C6" s="41" t="s">
        <v>458</v>
      </c>
      <c r="D6" s="41"/>
      <c r="E6" s="41"/>
      <c r="F6" s="41" t="s">
        <v>459</v>
      </c>
    </row>
    <row r="7" ht="28.5" spans="1:6">
      <c r="A7" s="41"/>
      <c r="B7" s="6"/>
      <c r="C7" s="41" t="s">
        <v>337</v>
      </c>
      <c r="D7" s="6" t="s">
        <v>460</v>
      </c>
      <c r="E7" s="6" t="s">
        <v>461</v>
      </c>
      <c r="F7" s="41"/>
    </row>
    <row r="8" ht="20.1" customHeight="1" spans="1:6">
      <c r="A8" s="49">
        <f>B8+C8+F8</f>
        <v>11.01</v>
      </c>
      <c r="B8" s="49">
        <v>4.5</v>
      </c>
      <c r="C8" s="49">
        <f>E8</f>
        <v>6</v>
      </c>
      <c r="D8" s="49">
        <v>0</v>
      </c>
      <c r="E8" s="49">
        <v>6</v>
      </c>
      <c r="F8" s="49">
        <v>0.51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27" sqref="F27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2" t="s">
        <v>462</v>
      </c>
      <c r="E1" s="59"/>
    </row>
    <row r="2" ht="33" spans="1:5">
      <c r="A2" s="89" t="s">
        <v>463</v>
      </c>
      <c r="B2" s="89"/>
      <c r="C2" s="89"/>
      <c r="D2" s="89"/>
      <c r="E2" s="89"/>
    </row>
    <row r="3" ht="20.1" customHeight="1" spans="1:5">
      <c r="A3" s="90"/>
      <c r="B3" s="90"/>
      <c r="C3" s="90"/>
      <c r="D3" s="90"/>
      <c r="E3" s="90"/>
    </row>
    <row r="4" ht="20.1" customHeight="1" spans="1:5">
      <c r="A4" s="91"/>
      <c r="B4" s="92"/>
      <c r="C4" s="92"/>
      <c r="D4" s="92"/>
      <c r="E4" s="93" t="s">
        <v>313</v>
      </c>
    </row>
    <row r="5" ht="20.1" customHeight="1" spans="1:5">
      <c r="A5" s="41" t="s">
        <v>335</v>
      </c>
      <c r="B5" s="94" t="s">
        <v>336</v>
      </c>
      <c r="C5" s="41" t="s">
        <v>464</v>
      </c>
      <c r="D5" s="41"/>
      <c r="E5" s="41"/>
    </row>
    <row r="6" ht="20.1" customHeight="1" spans="1:5">
      <c r="A6" s="95"/>
      <c r="B6" s="95"/>
      <c r="C6" s="96" t="s">
        <v>318</v>
      </c>
      <c r="D6" s="96" t="s">
        <v>338</v>
      </c>
      <c r="E6" s="96" t="s">
        <v>339</v>
      </c>
    </row>
    <row r="7" ht="20.1" customHeight="1" spans="1:5">
      <c r="A7" s="97"/>
      <c r="B7" s="98"/>
      <c r="C7" s="99"/>
      <c r="D7" s="100"/>
      <c r="E7" s="49"/>
    </row>
    <row r="8" ht="20.25" customHeight="1" spans="1:5">
      <c r="A8" s="101" t="s">
        <v>465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B14" sqref="B14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2" t="s">
        <v>466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ht="33" spans="1:251">
      <c r="A2" s="60" t="s">
        <v>467</v>
      </c>
      <c r="B2" s="60"/>
      <c r="C2" s="60"/>
      <c r="D2" s="60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customHeight="1" spans="1:251">
      <c r="A4" s="20"/>
      <c r="B4" s="63"/>
      <c r="C4" s="64"/>
      <c r="D4" s="22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ht="23.25" customHeight="1" spans="1:251">
      <c r="A5" s="41" t="s">
        <v>314</v>
      </c>
      <c r="B5" s="41"/>
      <c r="C5" s="41" t="s">
        <v>315</v>
      </c>
      <c r="D5" s="41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ht="24" customHeight="1" spans="1:251">
      <c r="A6" s="51" t="s">
        <v>316</v>
      </c>
      <c r="B6" s="65" t="s">
        <v>317</v>
      </c>
      <c r="C6" s="51" t="s">
        <v>316</v>
      </c>
      <c r="D6" s="51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customHeight="1" spans="1:251">
      <c r="A7" s="66" t="s">
        <v>468</v>
      </c>
      <c r="B7" s="67">
        <v>7557.07</v>
      </c>
      <c r="C7" s="35" t="s">
        <v>341</v>
      </c>
      <c r="D7" s="68">
        <f>7376.82+58.28</f>
        <v>7435.1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customHeight="1" spans="1:251">
      <c r="A8" s="69" t="s">
        <v>469</v>
      </c>
      <c r="B8" s="49"/>
      <c r="C8" s="35" t="s">
        <v>470</v>
      </c>
      <c r="D8" s="70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customHeight="1" spans="1:251">
      <c r="A9" s="71" t="s">
        <v>471</v>
      </c>
      <c r="B9" s="67"/>
      <c r="C9" s="35" t="s">
        <v>472</v>
      </c>
      <c r="D9" s="70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customHeight="1" spans="1:251">
      <c r="A10" s="72" t="s">
        <v>473</v>
      </c>
      <c r="B10" s="73"/>
      <c r="C10" s="35" t="s">
        <v>474</v>
      </c>
      <c r="D10" s="70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customHeight="1" spans="1:251">
      <c r="A11" s="72" t="s">
        <v>475</v>
      </c>
      <c r="B11" s="73"/>
      <c r="C11" s="35" t="s">
        <v>353</v>
      </c>
      <c r="D11" s="70">
        <v>107.75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customHeight="1" spans="1:251">
      <c r="A12" s="72" t="s">
        <v>476</v>
      </c>
      <c r="B12" s="49"/>
      <c r="C12" s="35" t="s">
        <v>365</v>
      </c>
      <c r="D12" s="70">
        <v>43.26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customHeight="1" spans="1:251">
      <c r="A13" s="72"/>
      <c r="B13" s="28"/>
      <c r="C13" s="74" t="s">
        <v>375</v>
      </c>
      <c r="D13" s="70">
        <v>29.24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customHeight="1" spans="1:251">
      <c r="A14" s="72"/>
      <c r="B14" s="75"/>
      <c r="C14" s="76" t="s">
        <v>477</v>
      </c>
      <c r="D14" s="70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customHeight="1" spans="1:251">
      <c r="A15" s="72"/>
      <c r="B15" s="75"/>
      <c r="C15" s="77"/>
      <c r="D15" s="70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customHeight="1" spans="1:251">
      <c r="A16" s="72"/>
      <c r="B16" s="75"/>
      <c r="C16" s="77"/>
      <c r="D16" s="70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customHeight="1" spans="1:251">
      <c r="A17" s="72"/>
      <c r="B17" s="75"/>
      <c r="C17" s="77"/>
      <c r="D17" s="70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customHeight="1" spans="1:251">
      <c r="A18" s="78"/>
      <c r="B18" s="75"/>
      <c r="C18" s="77"/>
      <c r="D18" s="70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customHeight="1" spans="1:251">
      <c r="A19" s="78"/>
      <c r="B19" s="75"/>
      <c r="C19" s="77"/>
      <c r="D19" s="70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customHeight="1" spans="1:251">
      <c r="A20" s="78"/>
      <c r="B20" s="75"/>
      <c r="C20" s="77"/>
      <c r="D20" s="70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customHeight="1" spans="1:251">
      <c r="A21" s="79"/>
      <c r="B21" s="75"/>
      <c r="C21" s="80"/>
      <c r="D21" s="8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customHeight="1" spans="1:251">
      <c r="A22" s="82" t="s">
        <v>478</v>
      </c>
      <c r="B22" s="83">
        <f>SUM(B7:B17)</f>
        <v>7557.07</v>
      </c>
      <c r="C22" s="84" t="s">
        <v>479</v>
      </c>
      <c r="D22" s="81">
        <f>SUM(D7:D19)</f>
        <v>7615.35</v>
      </c>
      <c r="F22" s="13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customHeight="1" spans="1:251">
      <c r="A23" s="72" t="s">
        <v>480</v>
      </c>
      <c r="B23" s="83"/>
      <c r="C23" s="77" t="s">
        <v>481</v>
      </c>
      <c r="D23" s="81">
        <f>B25-D22</f>
        <v>0</v>
      </c>
      <c r="E23" s="13"/>
      <c r="F23" s="13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</row>
    <row r="24" customHeight="1" spans="1:251">
      <c r="A24" s="72" t="s">
        <v>482</v>
      </c>
      <c r="B24" s="49">
        <v>58.28</v>
      </c>
      <c r="C24" s="85"/>
      <c r="D24" s="8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customHeight="1" spans="1:5">
      <c r="A25" s="86" t="s">
        <v>483</v>
      </c>
      <c r="B25" s="87">
        <f>B22+B23+B24</f>
        <v>7615.35</v>
      </c>
      <c r="C25" s="80" t="s">
        <v>484</v>
      </c>
      <c r="D25" s="81">
        <f>D22</f>
        <v>7615.35</v>
      </c>
      <c r="E25" s="13"/>
    </row>
    <row r="32" customHeight="1" spans="3:3">
      <c r="C32" s="1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9"/>
  <sheetViews>
    <sheetView showGridLines="0" showZeros="0" topLeftCell="A10" workbookViewId="0">
      <selection activeCell="H12" sqref="H12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2" t="s">
        <v>485</v>
      </c>
      <c r="L1" s="54"/>
    </row>
    <row r="2" ht="27" customHeight="1" spans="1:12">
      <c r="A2" s="14" t="s">
        <v>486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5" t="s">
        <v>313</v>
      </c>
    </row>
    <row r="5" ht="24" customHeight="1" spans="1:12">
      <c r="A5" s="41" t="s">
        <v>487</v>
      </c>
      <c r="B5" s="41"/>
      <c r="C5" s="42" t="s">
        <v>318</v>
      </c>
      <c r="D5" s="6" t="s">
        <v>482</v>
      </c>
      <c r="E5" s="6" t="s">
        <v>468</v>
      </c>
      <c r="F5" s="6" t="s">
        <v>469</v>
      </c>
      <c r="G5" s="6" t="s">
        <v>471</v>
      </c>
      <c r="H5" s="43" t="s">
        <v>473</v>
      </c>
      <c r="I5" s="42"/>
      <c r="J5" s="6" t="s">
        <v>475</v>
      </c>
      <c r="K5" s="6" t="s">
        <v>476</v>
      </c>
      <c r="L5" s="56" t="s">
        <v>480</v>
      </c>
    </row>
    <row r="6" ht="27" customHeight="1" spans="1:12">
      <c r="A6" s="44" t="s">
        <v>335</v>
      </c>
      <c r="B6" s="45" t="s">
        <v>336</v>
      </c>
      <c r="C6" s="23"/>
      <c r="D6" s="23"/>
      <c r="E6" s="23"/>
      <c r="F6" s="23"/>
      <c r="G6" s="23"/>
      <c r="H6" s="6" t="s">
        <v>488</v>
      </c>
      <c r="I6" s="6" t="s">
        <v>489</v>
      </c>
      <c r="J6" s="23"/>
      <c r="K6" s="23"/>
      <c r="L6" s="23"/>
    </row>
    <row r="7" ht="27" customHeight="1" spans="1:12">
      <c r="A7" s="46" t="s">
        <v>318</v>
      </c>
      <c r="B7" s="47"/>
      <c r="C7" s="26">
        <f>D7+E7</f>
        <v>7615.35</v>
      </c>
      <c r="D7" s="26">
        <f>D8</f>
        <v>58.28</v>
      </c>
      <c r="E7" s="26">
        <f>E8+E14+E20+E25</f>
        <v>7557.07</v>
      </c>
      <c r="F7" s="26"/>
      <c r="G7" s="26"/>
      <c r="H7" s="6"/>
      <c r="I7" s="6"/>
      <c r="J7" s="23"/>
      <c r="K7" s="23"/>
      <c r="L7" s="23"/>
    </row>
    <row r="8" ht="27" customHeight="1" spans="1:12">
      <c r="A8" s="29" t="s">
        <v>340</v>
      </c>
      <c r="B8" s="30" t="s">
        <v>341</v>
      </c>
      <c r="C8" s="26">
        <f t="shared" ref="C8:C27" si="0">D8+E8</f>
        <v>7435.1</v>
      </c>
      <c r="D8" s="26">
        <f>D9</f>
        <v>58.28</v>
      </c>
      <c r="E8" s="26">
        <f>E9</f>
        <v>7376.82</v>
      </c>
      <c r="F8" s="48"/>
      <c r="G8" s="48"/>
      <c r="H8" s="49"/>
      <c r="I8" s="49"/>
      <c r="J8" s="49"/>
      <c r="K8" s="49"/>
      <c r="L8" s="49"/>
    </row>
    <row r="9" ht="27" customHeight="1" spans="1:12">
      <c r="A9" s="29" t="s">
        <v>342</v>
      </c>
      <c r="B9" s="30" t="s">
        <v>343</v>
      </c>
      <c r="C9" s="26">
        <f t="shared" si="0"/>
        <v>7435.1</v>
      </c>
      <c r="D9" s="26">
        <f>D11</f>
        <v>58.28</v>
      </c>
      <c r="E9" s="26">
        <f>E10+E11+E12+E13</f>
        <v>7376.82</v>
      </c>
      <c r="F9" s="31"/>
      <c r="G9" s="31"/>
      <c r="H9" s="32"/>
      <c r="I9" s="32"/>
      <c r="J9" s="32"/>
      <c r="K9" s="32"/>
      <c r="L9" s="32"/>
    </row>
    <row r="10" ht="27" customHeight="1" spans="1:12">
      <c r="A10" s="29" t="s">
        <v>344</v>
      </c>
      <c r="B10" s="30" t="s">
        <v>345</v>
      </c>
      <c r="C10" s="26">
        <f t="shared" si="0"/>
        <v>544.82</v>
      </c>
      <c r="D10" s="26"/>
      <c r="E10" s="26">
        <v>544.82</v>
      </c>
      <c r="F10" s="50">
        <f>F12</f>
        <v>0</v>
      </c>
      <c r="G10" s="50">
        <f>G12</f>
        <v>0</v>
      </c>
      <c r="H10" s="51">
        <f>H11</f>
        <v>0</v>
      </c>
      <c r="I10" s="32"/>
      <c r="J10" s="32"/>
      <c r="K10" s="32"/>
      <c r="L10" s="32"/>
    </row>
    <row r="11" ht="27" customHeight="1" spans="1:12">
      <c r="A11" s="29" t="s">
        <v>346</v>
      </c>
      <c r="B11" s="30" t="s">
        <v>347</v>
      </c>
      <c r="C11" s="26">
        <f t="shared" si="0"/>
        <v>1626.28</v>
      </c>
      <c r="D11" s="26">
        <v>58.28</v>
      </c>
      <c r="E11" s="26">
        <v>1568</v>
      </c>
      <c r="F11" s="31"/>
      <c r="G11" s="31"/>
      <c r="H11" s="32"/>
      <c r="I11" s="32"/>
      <c r="J11" s="32"/>
      <c r="K11" s="32"/>
      <c r="L11" s="32"/>
    </row>
    <row r="12" ht="27" customHeight="1" spans="1:12">
      <c r="A12" s="29" t="s">
        <v>348</v>
      </c>
      <c r="B12" s="30" t="s">
        <v>349</v>
      </c>
      <c r="C12" s="26">
        <f t="shared" si="0"/>
        <v>5230</v>
      </c>
      <c r="D12" s="26"/>
      <c r="E12" s="26">
        <v>5230</v>
      </c>
      <c r="F12" s="31"/>
      <c r="G12" s="31"/>
      <c r="H12" s="32"/>
      <c r="I12" s="32"/>
      <c r="J12" s="32"/>
      <c r="K12" s="32"/>
      <c r="L12" s="32"/>
    </row>
    <row r="13" ht="27" customHeight="1" spans="1:12">
      <c r="A13" s="29" t="s">
        <v>350</v>
      </c>
      <c r="B13" s="30" t="s">
        <v>351</v>
      </c>
      <c r="C13" s="26">
        <f t="shared" si="0"/>
        <v>34</v>
      </c>
      <c r="D13" s="26"/>
      <c r="E13" s="26">
        <v>34</v>
      </c>
      <c r="F13" s="31"/>
      <c r="G13" s="31"/>
      <c r="H13" s="32"/>
      <c r="I13" s="32"/>
      <c r="J13" s="32"/>
      <c r="K13" s="32"/>
      <c r="L13" s="32"/>
    </row>
    <row r="14" ht="27" customHeight="1" spans="1:12">
      <c r="A14" s="29" t="s">
        <v>352</v>
      </c>
      <c r="B14" s="30" t="s">
        <v>353</v>
      </c>
      <c r="C14" s="26">
        <f t="shared" si="0"/>
        <v>107.75</v>
      </c>
      <c r="D14" s="26"/>
      <c r="E14" s="26">
        <f>E15</f>
        <v>107.75</v>
      </c>
      <c r="F14" s="34"/>
      <c r="G14" s="34"/>
      <c r="H14" s="33"/>
      <c r="I14" s="32"/>
      <c r="J14" s="32"/>
      <c r="K14" s="32"/>
      <c r="L14" s="32"/>
    </row>
    <row r="15" ht="27" customHeight="1" spans="1:12">
      <c r="A15" s="29" t="s">
        <v>354</v>
      </c>
      <c r="B15" s="30" t="s">
        <v>355</v>
      </c>
      <c r="C15" s="26">
        <f t="shared" si="0"/>
        <v>107.75</v>
      </c>
      <c r="D15" s="26"/>
      <c r="E15" s="26">
        <f>E16+E17+E18+E19</f>
        <v>107.75</v>
      </c>
      <c r="F15" s="34"/>
      <c r="G15" s="34"/>
      <c r="H15" s="33"/>
      <c r="I15" s="33"/>
      <c r="J15" s="32"/>
      <c r="K15" s="32"/>
      <c r="L15" s="33"/>
    </row>
    <row r="16" ht="27" customHeight="1" spans="1:12">
      <c r="A16" s="29" t="s">
        <v>356</v>
      </c>
      <c r="B16" s="30" t="s">
        <v>357</v>
      </c>
      <c r="C16" s="26">
        <f t="shared" si="0"/>
        <v>38.98</v>
      </c>
      <c r="D16" s="26"/>
      <c r="E16" s="26">
        <v>38.98</v>
      </c>
      <c r="F16" s="34"/>
      <c r="G16" s="34"/>
      <c r="H16" s="33"/>
      <c r="I16" s="33"/>
      <c r="J16" s="32"/>
      <c r="K16" s="32"/>
      <c r="L16" s="32"/>
    </row>
    <row r="17" ht="27" customHeight="1" spans="1:12">
      <c r="A17" s="29" t="s">
        <v>358</v>
      </c>
      <c r="B17" s="30" t="s">
        <v>359</v>
      </c>
      <c r="C17" s="26">
        <f t="shared" si="0"/>
        <v>18.3</v>
      </c>
      <c r="D17" s="26"/>
      <c r="E17" s="26">
        <v>18.3</v>
      </c>
      <c r="F17" s="34"/>
      <c r="G17" s="34"/>
      <c r="H17" s="33"/>
      <c r="I17" s="33"/>
      <c r="J17" s="32"/>
      <c r="K17" s="33"/>
      <c r="L17" s="33"/>
    </row>
    <row r="18" ht="27" customHeight="1" spans="1:12">
      <c r="A18" s="29" t="s">
        <v>360</v>
      </c>
      <c r="B18" s="30" t="s">
        <v>361</v>
      </c>
      <c r="C18" s="26">
        <f t="shared" si="0"/>
        <v>30.98</v>
      </c>
      <c r="D18" s="26"/>
      <c r="E18" s="26">
        <v>30.98</v>
      </c>
      <c r="F18" s="34"/>
      <c r="G18" s="34"/>
      <c r="H18" s="33"/>
      <c r="I18" s="32"/>
      <c r="J18" s="32"/>
      <c r="K18" s="33"/>
      <c r="L18" s="33"/>
    </row>
    <row r="19" ht="27" customHeight="1" spans="1:12">
      <c r="A19" s="29" t="s">
        <v>362</v>
      </c>
      <c r="B19" s="30" t="s">
        <v>363</v>
      </c>
      <c r="C19" s="26">
        <f t="shared" si="0"/>
        <v>19.49</v>
      </c>
      <c r="D19" s="26"/>
      <c r="E19" s="26">
        <v>19.49</v>
      </c>
      <c r="F19" s="34"/>
      <c r="G19" s="34"/>
      <c r="H19" s="33"/>
      <c r="I19" s="32"/>
      <c r="J19" s="33"/>
      <c r="K19" s="33"/>
      <c r="L19" s="33"/>
    </row>
    <row r="20" ht="27" customHeight="1" spans="1:12">
      <c r="A20" s="35" t="s">
        <v>364</v>
      </c>
      <c r="B20" s="30" t="s">
        <v>365</v>
      </c>
      <c r="C20" s="26">
        <f t="shared" si="0"/>
        <v>43.26</v>
      </c>
      <c r="D20" s="26"/>
      <c r="E20" s="26">
        <f>E21</f>
        <v>43.26</v>
      </c>
      <c r="F20" s="34"/>
      <c r="G20" s="34"/>
      <c r="H20" s="33"/>
      <c r="I20" s="32"/>
      <c r="J20" s="33"/>
      <c r="K20" s="32"/>
      <c r="L20" s="33"/>
    </row>
    <row r="21" ht="27" customHeight="1" spans="1:12">
      <c r="A21" s="35" t="s">
        <v>366</v>
      </c>
      <c r="B21" s="30" t="s">
        <v>367</v>
      </c>
      <c r="C21" s="26">
        <f t="shared" si="0"/>
        <v>43.26</v>
      </c>
      <c r="D21" s="26"/>
      <c r="E21" s="26">
        <f>E22+E23+E24</f>
        <v>43.26</v>
      </c>
      <c r="F21" s="34"/>
      <c r="G21" s="34"/>
      <c r="H21" s="33"/>
      <c r="I21" s="33"/>
      <c r="J21" s="33"/>
      <c r="K21" s="33"/>
      <c r="L21" s="33"/>
    </row>
    <row r="22" ht="27" customHeight="1" spans="1:12">
      <c r="A22" s="35" t="s">
        <v>368</v>
      </c>
      <c r="B22" s="30" t="s">
        <v>369</v>
      </c>
      <c r="C22" s="26">
        <f t="shared" si="0"/>
        <v>21.75</v>
      </c>
      <c r="D22" s="26"/>
      <c r="E22" s="26">
        <v>21.75</v>
      </c>
      <c r="F22" s="31"/>
      <c r="G22" s="34"/>
      <c r="H22" s="33"/>
      <c r="I22" s="33"/>
      <c r="J22" s="33"/>
      <c r="K22" s="33"/>
      <c r="L22" s="33"/>
    </row>
    <row r="23" ht="27" customHeight="1" spans="1:12">
      <c r="A23" s="35" t="s">
        <v>370</v>
      </c>
      <c r="B23" s="30" t="s">
        <v>371</v>
      </c>
      <c r="C23" s="26">
        <f t="shared" si="0"/>
        <v>1.39</v>
      </c>
      <c r="D23" s="26"/>
      <c r="E23" s="26">
        <v>1.39</v>
      </c>
      <c r="F23" s="34"/>
      <c r="G23" s="34"/>
      <c r="H23" s="33"/>
      <c r="I23" s="33"/>
      <c r="J23" s="33"/>
      <c r="K23" s="33"/>
      <c r="L23" s="33"/>
    </row>
    <row r="24" ht="27" customHeight="1" spans="1:12">
      <c r="A24" s="35" t="s">
        <v>372</v>
      </c>
      <c r="B24" s="30" t="s">
        <v>373</v>
      </c>
      <c r="C24" s="26">
        <f t="shared" si="0"/>
        <v>20.12</v>
      </c>
      <c r="D24" s="26"/>
      <c r="E24" s="26">
        <v>20.12</v>
      </c>
      <c r="F24" s="34"/>
      <c r="G24" s="34"/>
      <c r="H24" s="33"/>
      <c r="I24" s="33"/>
      <c r="J24" s="33"/>
      <c r="K24" s="33"/>
      <c r="L24" s="33"/>
    </row>
    <row r="25" ht="27" customHeight="1" spans="1:12">
      <c r="A25" s="35" t="s">
        <v>374</v>
      </c>
      <c r="B25" s="30" t="s">
        <v>375</v>
      </c>
      <c r="C25" s="26">
        <f t="shared" si="0"/>
        <v>29.24</v>
      </c>
      <c r="D25" s="26"/>
      <c r="E25" s="26">
        <f>E26</f>
        <v>29.24</v>
      </c>
      <c r="F25" s="34"/>
      <c r="G25" s="34"/>
      <c r="H25" s="33"/>
      <c r="I25" s="33"/>
      <c r="J25" s="33"/>
      <c r="K25" s="32"/>
      <c r="L25" s="33"/>
    </row>
    <row r="26" ht="27" customHeight="1" spans="1:12">
      <c r="A26" s="35" t="s">
        <v>376</v>
      </c>
      <c r="B26" s="32" t="s">
        <v>377</v>
      </c>
      <c r="C26" s="26">
        <f t="shared" si="0"/>
        <v>29.24</v>
      </c>
      <c r="D26" s="26"/>
      <c r="E26" s="26">
        <f>E27</f>
        <v>29.24</v>
      </c>
      <c r="F26" s="34"/>
      <c r="G26" s="34"/>
      <c r="H26" s="33"/>
      <c r="I26" s="33"/>
      <c r="J26" s="33"/>
      <c r="K26" s="33"/>
      <c r="L26" s="33"/>
    </row>
    <row r="27" ht="27" customHeight="1" spans="1:12">
      <c r="A27" s="35" t="s">
        <v>378</v>
      </c>
      <c r="B27" s="32" t="s">
        <v>379</v>
      </c>
      <c r="C27" s="36">
        <f t="shared" si="0"/>
        <v>29.24</v>
      </c>
      <c r="D27" s="36"/>
      <c r="E27" s="36">
        <v>29.24</v>
      </c>
      <c r="F27" s="34"/>
      <c r="G27" s="34"/>
      <c r="H27" s="33"/>
      <c r="I27" s="33"/>
      <c r="J27" s="33"/>
      <c r="K27" s="33"/>
      <c r="L27" s="33"/>
    </row>
    <row r="28" ht="27" customHeight="1" spans="3:7">
      <c r="C28" s="52"/>
      <c r="D28" s="53"/>
      <c r="E28" s="53" t="s">
        <v>490</v>
      </c>
      <c r="F28" s="38"/>
      <c r="G28" s="38"/>
    </row>
    <row r="29" ht="27" customHeight="1" spans="3:7">
      <c r="C29" s="52"/>
      <c r="D29" s="53"/>
      <c r="E29" s="53"/>
      <c r="F29" s="38"/>
      <c r="G29" s="38"/>
    </row>
    <row r="30" ht="27" customHeight="1" spans="3:7">
      <c r="C30" s="52"/>
      <c r="D30" s="53"/>
      <c r="E30" s="53"/>
      <c r="F30" s="38"/>
      <c r="G30" s="38"/>
    </row>
    <row r="31" ht="27" customHeight="1" spans="3:7">
      <c r="C31" s="52"/>
      <c r="D31" s="52"/>
      <c r="E31" s="52"/>
      <c r="F31" s="38"/>
      <c r="G31" s="38"/>
    </row>
    <row r="32" ht="27" customHeight="1" spans="3:7">
      <c r="C32" s="52"/>
      <c r="D32" s="52"/>
      <c r="E32" s="52"/>
      <c r="F32" s="38"/>
      <c r="G32" s="38"/>
    </row>
    <row r="33" ht="27" customHeight="1" spans="3:7">
      <c r="C33" s="38"/>
      <c r="D33" s="38"/>
      <c r="E33" s="38"/>
      <c r="F33" s="38"/>
      <c r="G33" s="38"/>
    </row>
    <row r="34" ht="27" customHeight="1" spans="3:7">
      <c r="C34" s="38"/>
      <c r="D34" s="38"/>
      <c r="E34" s="38"/>
      <c r="F34" s="38"/>
      <c r="G34" s="38"/>
    </row>
    <row r="35" ht="27" customHeight="1" spans="3:7">
      <c r="C35" s="38"/>
      <c r="D35" s="38"/>
      <c r="E35" s="38"/>
      <c r="F35" s="38"/>
      <c r="G35" s="38"/>
    </row>
    <row r="36" ht="27" customHeight="1" spans="3:7">
      <c r="C36" s="38"/>
      <c r="D36" s="38"/>
      <c r="E36" s="38"/>
      <c r="F36" s="38"/>
      <c r="G36" s="38"/>
    </row>
    <row r="37" ht="27" customHeight="1" spans="3:7">
      <c r="C37" s="38"/>
      <c r="D37" s="38"/>
      <c r="E37" s="38"/>
      <c r="F37" s="38"/>
      <c r="G37" s="38"/>
    </row>
    <row r="38" ht="27" customHeight="1" spans="3:7">
      <c r="C38" s="38"/>
      <c r="D38" s="38"/>
      <c r="E38" s="38"/>
      <c r="F38" s="38"/>
      <c r="G38" s="38"/>
    </row>
    <row r="39" ht="27" customHeight="1" spans="3:7">
      <c r="C39" s="38"/>
      <c r="D39" s="38"/>
      <c r="E39" s="38"/>
      <c r="F39" s="38"/>
      <c r="G39" s="38"/>
    </row>
    <row r="40" ht="27" customHeight="1" spans="3:7">
      <c r="C40" s="38"/>
      <c r="D40" s="38"/>
      <c r="E40" s="38"/>
      <c r="F40" s="38"/>
      <c r="G40" s="38"/>
    </row>
    <row r="41" ht="27" customHeight="1" spans="3:7">
      <c r="C41" s="38"/>
      <c r="D41" s="38"/>
      <c r="E41" s="38"/>
      <c r="F41" s="38"/>
      <c r="G41" s="38"/>
    </row>
    <row r="42" ht="27" customHeight="1" spans="3:7">
      <c r="C42" s="38"/>
      <c r="D42" s="38"/>
      <c r="E42" s="38"/>
      <c r="F42" s="38"/>
      <c r="G42" s="38"/>
    </row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workbookViewId="0">
      <selection activeCell="F20" sqref="F20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3" width="18" style="11" customWidth="1"/>
    <col min="4" max="4" width="12.625" style="11" customWidth="1"/>
    <col min="5" max="5" width="18" style="11" customWidth="1"/>
    <col min="6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2" t="s">
        <v>491</v>
      </c>
      <c r="B1" s="13"/>
    </row>
    <row r="2" ht="33" spans="1:8">
      <c r="A2" s="14" t="s">
        <v>492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F3" s="17"/>
      <c r="G3" s="17"/>
      <c r="H3" s="18"/>
    </row>
    <row r="4" ht="20.1" customHeight="1" spans="1:8">
      <c r="A4" s="19"/>
      <c r="B4" s="20"/>
      <c r="C4" s="21"/>
      <c r="D4" s="21"/>
      <c r="E4" s="21"/>
      <c r="F4" s="19"/>
      <c r="G4" s="19"/>
      <c r="H4" s="22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23" t="s">
        <v>338</v>
      </c>
      <c r="E5" s="6" t="s">
        <v>339</v>
      </c>
      <c r="F5" s="6" t="s">
        <v>493</v>
      </c>
      <c r="G5" s="6" t="s">
        <v>494</v>
      </c>
      <c r="H5" s="6" t="s">
        <v>495</v>
      </c>
    </row>
    <row r="6" ht="27" customHeight="1" spans="1:8">
      <c r="A6" s="24" t="s">
        <v>318</v>
      </c>
      <c r="B6" s="25"/>
      <c r="C6" s="26">
        <f>D6+E6</f>
        <v>7615.35</v>
      </c>
      <c r="D6" s="26">
        <f>D7+D13+D19+D24</f>
        <v>759.07</v>
      </c>
      <c r="E6" s="26">
        <f>E7</f>
        <v>6856.28</v>
      </c>
      <c r="F6" s="27"/>
      <c r="G6" s="28"/>
      <c r="H6" s="28"/>
    </row>
    <row r="7" ht="27" customHeight="1" spans="1:8">
      <c r="A7" s="29" t="s">
        <v>340</v>
      </c>
      <c r="B7" s="30" t="s">
        <v>341</v>
      </c>
      <c r="C7" s="26">
        <f t="shared" ref="C7:C26" si="0">D7+E7</f>
        <v>7435.1</v>
      </c>
      <c r="D7" s="26">
        <f>D8</f>
        <v>578.82</v>
      </c>
      <c r="E7" s="26">
        <f>E8</f>
        <v>6856.28</v>
      </c>
      <c r="F7" s="31"/>
      <c r="G7" s="32"/>
      <c r="H7" s="32"/>
    </row>
    <row r="8" ht="27" customHeight="1" spans="1:8">
      <c r="A8" s="29" t="s">
        <v>342</v>
      </c>
      <c r="B8" s="30" t="s">
        <v>343</v>
      </c>
      <c r="C8" s="26">
        <f t="shared" si="0"/>
        <v>7435.1</v>
      </c>
      <c r="D8" s="26">
        <f>D9+D12</f>
        <v>578.82</v>
      </c>
      <c r="E8" s="26">
        <f>E10+E11</f>
        <v>6856.28</v>
      </c>
      <c r="F8" s="31"/>
      <c r="G8" s="32"/>
      <c r="H8" s="32"/>
    </row>
    <row r="9" ht="27" customHeight="1" spans="1:8">
      <c r="A9" s="29" t="s">
        <v>344</v>
      </c>
      <c r="B9" s="30" t="s">
        <v>345</v>
      </c>
      <c r="C9" s="26">
        <f t="shared" si="0"/>
        <v>544.82</v>
      </c>
      <c r="D9" s="26">
        <v>544.82</v>
      </c>
      <c r="E9" s="26"/>
      <c r="F9" s="31"/>
      <c r="G9" s="32"/>
      <c r="H9" s="32"/>
    </row>
    <row r="10" ht="27" customHeight="1" spans="1:9">
      <c r="A10" s="29" t="s">
        <v>346</v>
      </c>
      <c r="B10" s="30" t="s">
        <v>347</v>
      </c>
      <c r="C10" s="26">
        <f t="shared" si="0"/>
        <v>1626.28</v>
      </c>
      <c r="D10" s="26"/>
      <c r="E10" s="26">
        <v>1626.28</v>
      </c>
      <c r="F10" s="31"/>
      <c r="G10" s="32"/>
      <c r="H10" s="32"/>
      <c r="I10" s="13"/>
    </row>
    <row r="11" ht="27" customHeight="1" spans="1:8">
      <c r="A11" s="29" t="s">
        <v>348</v>
      </c>
      <c r="B11" s="30" t="s">
        <v>349</v>
      </c>
      <c r="C11" s="26">
        <f t="shared" si="0"/>
        <v>5230</v>
      </c>
      <c r="D11" s="26"/>
      <c r="E11" s="26">
        <v>5230</v>
      </c>
      <c r="F11" s="31"/>
      <c r="G11" s="32"/>
      <c r="H11" s="32"/>
    </row>
    <row r="12" ht="27" customHeight="1" spans="1:8">
      <c r="A12" s="29" t="s">
        <v>350</v>
      </c>
      <c r="B12" s="30" t="s">
        <v>351</v>
      </c>
      <c r="C12" s="26">
        <f t="shared" si="0"/>
        <v>34</v>
      </c>
      <c r="D12" s="26">
        <v>34</v>
      </c>
      <c r="E12" s="26"/>
      <c r="F12" s="31"/>
      <c r="G12" s="32"/>
      <c r="H12" s="33"/>
    </row>
    <row r="13" ht="27" customHeight="1" spans="1:9">
      <c r="A13" s="29" t="s">
        <v>352</v>
      </c>
      <c r="B13" s="30" t="s">
        <v>353</v>
      </c>
      <c r="C13" s="26">
        <f t="shared" si="0"/>
        <v>107.75</v>
      </c>
      <c r="D13" s="26">
        <f>D14</f>
        <v>107.75</v>
      </c>
      <c r="E13" s="26"/>
      <c r="F13" s="31"/>
      <c r="G13" s="32"/>
      <c r="H13" s="33"/>
      <c r="I13" s="13"/>
    </row>
    <row r="14" ht="27" customHeight="1" spans="1:8">
      <c r="A14" s="29" t="s">
        <v>354</v>
      </c>
      <c r="B14" s="30" t="s">
        <v>355</v>
      </c>
      <c r="C14" s="26">
        <f t="shared" si="0"/>
        <v>107.75</v>
      </c>
      <c r="D14" s="26">
        <f>D15+D16+D17+D18</f>
        <v>107.75</v>
      </c>
      <c r="E14" s="26"/>
      <c r="F14" s="31"/>
      <c r="G14" s="32"/>
      <c r="H14" s="32"/>
    </row>
    <row r="15" ht="27" customHeight="1" spans="1:8">
      <c r="A15" s="29" t="s">
        <v>356</v>
      </c>
      <c r="B15" s="30" t="s">
        <v>357</v>
      </c>
      <c r="C15" s="26">
        <f t="shared" si="0"/>
        <v>38.98</v>
      </c>
      <c r="D15" s="26">
        <v>38.98</v>
      </c>
      <c r="E15" s="26"/>
      <c r="F15" s="31"/>
      <c r="G15" s="32"/>
      <c r="H15" s="33"/>
    </row>
    <row r="16" ht="27" customHeight="1" spans="1:8">
      <c r="A16" s="29" t="s">
        <v>358</v>
      </c>
      <c r="B16" s="30" t="s">
        <v>359</v>
      </c>
      <c r="C16" s="26">
        <f t="shared" si="0"/>
        <v>18.3</v>
      </c>
      <c r="D16" s="26">
        <v>18.3</v>
      </c>
      <c r="E16" s="26"/>
      <c r="F16" s="31"/>
      <c r="G16" s="33"/>
      <c r="H16" s="33"/>
    </row>
    <row r="17" ht="27" customHeight="1" spans="1:8">
      <c r="A17" s="29" t="s">
        <v>360</v>
      </c>
      <c r="B17" s="30" t="s">
        <v>361</v>
      </c>
      <c r="C17" s="26">
        <f t="shared" si="0"/>
        <v>30.98</v>
      </c>
      <c r="D17" s="26">
        <v>30.98</v>
      </c>
      <c r="E17" s="26"/>
      <c r="F17" s="34"/>
      <c r="G17" s="33"/>
      <c r="H17" s="32"/>
    </row>
    <row r="18" ht="27" customHeight="1" spans="1:8">
      <c r="A18" s="29" t="s">
        <v>362</v>
      </c>
      <c r="B18" s="30" t="s">
        <v>363</v>
      </c>
      <c r="C18" s="26">
        <f t="shared" si="0"/>
        <v>19.49</v>
      </c>
      <c r="D18" s="26">
        <v>19.49</v>
      </c>
      <c r="E18" s="26"/>
      <c r="F18" s="34"/>
      <c r="G18" s="33"/>
      <c r="H18" s="33"/>
    </row>
    <row r="19" ht="27" customHeight="1" spans="1:8">
      <c r="A19" s="35" t="s">
        <v>364</v>
      </c>
      <c r="B19" s="30" t="s">
        <v>365</v>
      </c>
      <c r="C19" s="26">
        <f t="shared" si="0"/>
        <v>43.26</v>
      </c>
      <c r="D19" s="26">
        <f>D20</f>
        <v>43.26</v>
      </c>
      <c r="E19" s="26"/>
      <c r="F19" s="31"/>
      <c r="G19" s="33"/>
      <c r="H19" s="33"/>
    </row>
    <row r="20" ht="27" customHeight="1" spans="1:8">
      <c r="A20" s="35" t="s">
        <v>366</v>
      </c>
      <c r="B20" s="30" t="s">
        <v>367</v>
      </c>
      <c r="C20" s="26">
        <f t="shared" si="0"/>
        <v>43.26</v>
      </c>
      <c r="D20" s="26">
        <f>D21+D22+D23</f>
        <v>43.26</v>
      </c>
      <c r="E20" s="26"/>
      <c r="F20" s="34"/>
      <c r="G20" s="33"/>
      <c r="H20" s="33"/>
    </row>
    <row r="21" ht="27" customHeight="1" spans="1:8">
      <c r="A21" s="35" t="s">
        <v>368</v>
      </c>
      <c r="B21" s="30" t="s">
        <v>369</v>
      </c>
      <c r="C21" s="26">
        <f t="shared" si="0"/>
        <v>21.75</v>
      </c>
      <c r="D21" s="26">
        <v>21.75</v>
      </c>
      <c r="E21" s="26"/>
      <c r="F21" s="34"/>
      <c r="G21" s="33"/>
      <c r="H21" s="33"/>
    </row>
    <row r="22" ht="27" customHeight="1" spans="1:8">
      <c r="A22" s="35" t="s">
        <v>370</v>
      </c>
      <c r="B22" s="30" t="s">
        <v>371</v>
      </c>
      <c r="C22" s="26">
        <f t="shared" si="0"/>
        <v>1.39</v>
      </c>
      <c r="D22" s="26">
        <v>1.39</v>
      </c>
      <c r="E22" s="26"/>
      <c r="F22" s="34"/>
      <c r="G22" s="32"/>
      <c r="H22" s="33"/>
    </row>
    <row r="23" ht="27" customHeight="1" spans="1:8">
      <c r="A23" s="35" t="s">
        <v>372</v>
      </c>
      <c r="B23" s="30" t="s">
        <v>373</v>
      </c>
      <c r="C23" s="26">
        <f t="shared" si="0"/>
        <v>20.12</v>
      </c>
      <c r="D23" s="26">
        <v>20.12</v>
      </c>
      <c r="E23" s="26"/>
      <c r="F23" s="34"/>
      <c r="G23" s="33"/>
      <c r="H23" s="33"/>
    </row>
    <row r="24" ht="27" customHeight="1" spans="1:8">
      <c r="A24" s="35" t="s">
        <v>374</v>
      </c>
      <c r="B24" s="30" t="s">
        <v>375</v>
      </c>
      <c r="C24" s="26">
        <f t="shared" si="0"/>
        <v>29.24</v>
      </c>
      <c r="D24" s="26">
        <f>D25</f>
        <v>29.24</v>
      </c>
      <c r="E24" s="26"/>
      <c r="F24" s="34"/>
      <c r="G24" s="32"/>
      <c r="H24" s="33"/>
    </row>
    <row r="25" ht="27" customHeight="1" spans="1:8">
      <c r="A25" s="35" t="s">
        <v>376</v>
      </c>
      <c r="B25" s="32" t="s">
        <v>377</v>
      </c>
      <c r="C25" s="26">
        <f t="shared" si="0"/>
        <v>29.24</v>
      </c>
      <c r="D25" s="26">
        <f>D26</f>
        <v>29.24</v>
      </c>
      <c r="E25" s="26"/>
      <c r="F25" s="34"/>
      <c r="G25" s="33"/>
      <c r="H25" s="33"/>
    </row>
    <row r="26" ht="27" customHeight="1" spans="1:8">
      <c r="A26" s="35" t="s">
        <v>378</v>
      </c>
      <c r="B26" s="32" t="s">
        <v>379</v>
      </c>
      <c r="C26" s="36">
        <f t="shared" si="0"/>
        <v>29.24</v>
      </c>
      <c r="D26" s="36">
        <v>29.24</v>
      </c>
      <c r="E26" s="36"/>
      <c r="F26" s="34"/>
      <c r="G26" s="33"/>
      <c r="H26" s="33"/>
    </row>
    <row r="27" ht="27" customHeight="1" spans="3:6">
      <c r="C27" s="37"/>
      <c r="D27" s="37"/>
      <c r="E27" s="37"/>
      <c r="F27" s="38"/>
    </row>
    <row r="28" ht="27" customHeight="1" spans="3:6">
      <c r="C28" s="37"/>
      <c r="D28" s="37"/>
      <c r="E28" s="37"/>
      <c r="F28" s="38"/>
    </row>
    <row r="29" ht="27" customHeight="1" spans="3:6">
      <c r="C29" s="37"/>
      <c r="D29" s="37"/>
      <c r="E29" s="37"/>
      <c r="F29" s="38"/>
    </row>
    <row r="30" ht="27" customHeight="1" spans="3:6">
      <c r="C30" s="37"/>
      <c r="D30" s="37"/>
      <c r="E30" s="37"/>
      <c r="F30" s="38"/>
    </row>
    <row r="31" ht="27" customHeight="1" spans="3:6">
      <c r="C31" s="37"/>
      <c r="D31" s="37"/>
      <c r="E31" s="37"/>
      <c r="F31" s="38"/>
    </row>
    <row r="32" ht="27" customHeight="1" spans="3:6">
      <c r="C32" s="37"/>
      <c r="D32" s="37"/>
      <c r="E32" s="37"/>
      <c r="F32" s="38"/>
    </row>
    <row r="33" ht="27" customHeight="1" spans="3:6">
      <c r="C33" s="37"/>
      <c r="D33" s="37"/>
      <c r="E33" s="37"/>
      <c r="F33" s="38"/>
    </row>
    <row r="34" ht="27" customHeight="1" spans="3:6">
      <c r="C34" s="37"/>
      <c r="D34" s="37"/>
      <c r="E34" s="37"/>
      <c r="F34" s="38"/>
    </row>
    <row r="35" ht="27" customHeight="1" spans="3:6">
      <c r="C35" s="37"/>
      <c r="D35" s="37"/>
      <c r="E35" s="37"/>
      <c r="F35" s="38"/>
    </row>
    <row r="36" ht="27" customHeight="1" spans="3:6">
      <c r="C36" s="37"/>
      <c r="D36" s="37"/>
      <c r="E36" s="37"/>
      <c r="F36" s="38"/>
    </row>
    <row r="37" ht="27" customHeight="1" spans="3:6">
      <c r="C37" s="37"/>
      <c r="D37" s="37"/>
      <c r="E37" s="37"/>
      <c r="F37" s="38"/>
    </row>
    <row r="38" ht="27" customHeight="1" spans="3:6">
      <c r="C38" s="37"/>
      <c r="D38" s="37"/>
      <c r="E38" s="37"/>
      <c r="F38" s="38"/>
    </row>
    <row r="39" ht="27" customHeight="1" spans="3:6">
      <c r="C39" s="37"/>
      <c r="D39" s="37"/>
      <c r="E39" s="37"/>
      <c r="F39" s="38"/>
    </row>
    <row r="40" ht="27" customHeight="1" spans="3:6">
      <c r="C40" s="37"/>
      <c r="D40" s="37"/>
      <c r="E40" s="37"/>
      <c r="F40" s="38"/>
    </row>
    <row r="41" ht="27" customHeight="1"/>
    <row r="42" ht="27" customHeight="1"/>
    <row r="43" ht="27" customHeight="1"/>
    <row r="44" ht="27" customHeight="1"/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H21" sqref="H21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496</v>
      </c>
      <c r="B1" s="3"/>
      <c r="C1" s="3"/>
      <c r="D1" s="3"/>
      <c r="E1" s="3"/>
      <c r="F1" s="3"/>
    </row>
    <row r="2" ht="19.5" customHeight="1" spans="1:11">
      <c r="A2" s="4" t="s">
        <v>497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482</v>
      </c>
      <c r="D4" s="6" t="s">
        <v>468</v>
      </c>
      <c r="E4" s="6" t="s">
        <v>469</v>
      </c>
      <c r="F4" s="6" t="s">
        <v>471</v>
      </c>
      <c r="G4" s="6" t="s">
        <v>473</v>
      </c>
      <c r="H4" s="6"/>
      <c r="I4" s="6" t="s">
        <v>475</v>
      </c>
      <c r="J4" s="6" t="s">
        <v>476</v>
      </c>
      <c r="K4" s="6" t="s">
        <v>480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488</v>
      </c>
      <c r="H5" s="6" t="s">
        <v>498</v>
      </c>
      <c r="I5" s="6"/>
      <c r="J5" s="6"/>
      <c r="K5" s="6"/>
    </row>
    <row r="6" ht="30" customHeight="1" spans="1:11">
      <c r="A6" s="7" t="s">
        <v>318</v>
      </c>
      <c r="B6" s="8">
        <f>SUM(B7:B9)</f>
        <v>0.8</v>
      </c>
      <c r="C6" s="8">
        <f t="shared" ref="C6:K6" si="0">SUM(C7:C9)</f>
        <v>0</v>
      </c>
      <c r="D6" s="8">
        <f t="shared" si="0"/>
        <v>0.8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499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500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501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商务委办公室</cp:lastModifiedBy>
  <dcterms:created xsi:type="dcterms:W3CDTF">2015-06-05T18:19:00Z</dcterms:created>
  <dcterms:modified xsi:type="dcterms:W3CDTF">2021-04-23T09:22:48Z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