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15" firstSheet="4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一般公共预算支出-上年数'!$A$1:$F$31</definedName>
    <definedName name="_xlnm.Print_Area" localSheetId="3">'3 一般公共预算财政基本支出'!$A$1:$E$32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部门收入总表'!$A$1:$L$33</definedName>
    <definedName name="_xlnm.Print_Area" localSheetId="8">'8 部门支出总表'!$A$1:$H$30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<sst xmlns="http://schemas.openxmlformats.org/spreadsheetml/2006/main" count="480">
  <si>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</si>
  <si>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</si>
  <si>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</si>
  <si>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</si>
  <si>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</si>
  <si>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</si>
  <si>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</si>
  <si>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</si>
  <si>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</si>
  <si>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</si>
  <si>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</si>
  <si>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</si>
  <si>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</si>
  <si>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</si>
  <si>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</si>
  <si>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</si>
  <si>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</si>
  <si>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</si>
  <si>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</si>
  <si>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</si>
  <si>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</si>
  <si>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</si>
  <si>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</si>
  <si>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</si>
  <si>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</si>
  <si>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</si>
  <si>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</si>
  <si>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</si>
  <si>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</si>
  <si>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</si>
  <si>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</si>
  <si>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</si>
  <si>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</si>
  <si>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</si>
  <si>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</si>
  <si>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</si>
  <si>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</si>
  <si>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</si>
  <si>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</si>
  <si>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</si>
  <si>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</si>
  <si>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</si>
  <si>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</si>
  <si>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</si>
  <si>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</si>
  <si>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</si>
  <si>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</si>
  <si>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</si>
  <si>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</si>
  <si>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</si>
  <si>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</si>
  <si>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</si>
  <si>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</si>
  <si>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</si>
  <si>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</si>
  <si>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</si>
  <si>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</si>
  <si>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</si>
  <si>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</si>
  <si>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</si>
  <si>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</si>
  <si>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</si>
  <si>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</si>
  <si>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</si>
  <si>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</si>
  <si>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</si>
  <si>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</si>
  <si>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</si>
  <si>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</si>
  <si>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</si>
  <si>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</si>
  <si>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</si>
  <si>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</si>
  <si>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</si>
  <si>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</si>
  <si>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</si>
  <si>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</si>
  <si>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</si>
  <si>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</si>
  <si>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</si>
  <si>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</si>
  <si>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</si>
  <si>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</si>
  <si>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</si>
  <si>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</si>
  <si>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</si>
  <si>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</si>
  <si>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</si>
  <si>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</si>
  <si>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</si>
  <si>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</si>
  <si>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</si>
  <si>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</si>
  <si>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</si>
  <si>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</si>
  <si>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</si>
  <si>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</si>
  <si>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</si>
  <si>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</si>
  <si>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</si>
  <si>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</si>
  <si>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</si>
  <si>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</si>
  <si>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</si>
  <si>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</si>
  <si>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</si>
  <si>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</si>
  <si>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</si>
  <si>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</si>
  <si>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</si>
  <si>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</si>
  <si>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</si>
  <si>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</si>
  <si>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</si>
  <si>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</si>
  <si>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</si>
  <si>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</si>
  <si>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</si>
  <si>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</si>
  <si>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</si>
  <si>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</si>
  <si>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</si>
  <si>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</si>
  <si>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</si>
  <si>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</si>
  <si>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</si>
  <si>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</si>
  <si>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</si>
  <si>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</si>
  <si>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</si>
  <si>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</si>
  <si>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</si>
  <si>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</si>
  <si>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</si>
  <si>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</si>
  <si>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</si>
  <si>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</si>
  <si>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</si>
  <si>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</si>
  <si>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</si>
  <si>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</si>
  <si>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</si>
  <si>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</si>
  <si>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</si>
  <si>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</si>
  <si>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</si>
  <si>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</si>
  <si>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</si>
  <si>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</si>
  <si>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</si>
  <si>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</si>
  <si>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</si>
  <si>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</si>
  <si>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</si>
  <si>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</si>
  <si>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</si>
  <si>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</si>
  <si>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</si>
  <si>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</si>
  <si>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</si>
  <si>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</si>
  <si>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</si>
  <si>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</si>
  <si>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</si>
  <si>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</si>
  <si>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</si>
  <si>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</si>
  <si>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</si>
  <si>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</si>
  <si>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</si>
  <si>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</si>
  <si>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</si>
  <si>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</si>
  <si>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</si>
  <si>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</si>
  <si>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</si>
  <si>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</si>
  <si>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</si>
  <si>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</si>
  <si>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</si>
  <si>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</si>
  <si>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</si>
  <si>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</si>
  <si>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</si>
  <si>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</si>
  <si>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</si>
  <si>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</si>
  <si>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</si>
  <si>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</si>
  <si>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</si>
  <si>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</si>
  <si>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</si>
  <si>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</si>
  <si>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</si>
  <si>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</si>
  <si>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</si>
  <si>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</si>
  <si>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</si>
  <si>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</si>
  <si>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</si>
  <si>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</si>
  <si>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</si>
  <si>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</si>
  <si>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</si>
  <si>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</si>
  <si>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</si>
  <si>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</si>
  <si>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</si>
  <si>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</si>
  <si>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</si>
  <si>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</si>
  <si>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</si>
  <si>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</si>
  <si>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</si>
  <si>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</si>
  <si>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</si>
  <si>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</si>
  <si>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</si>
  <si>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</si>
  <si>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</si>
  <si>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</si>
  <si>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</si>
  <si>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</si>
  <si>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</si>
  <si>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</si>
  <si>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</si>
  <si>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</si>
  <si>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</si>
  <si>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</si>
  <si>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</si>
  <si>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</si>
  <si>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</si>
  <si>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</si>
  <si>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</si>
  <si>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</si>
  <si>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</si>
  <si>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</si>
  <si>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</si>
  <si>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</si>
  <si>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</si>
  <si>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</si>
  <si>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</si>
  <si>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</si>
  <si>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</si>
  <si>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</si>
  <si>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</si>
  <si>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</si>
  <si>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</si>
  <si>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</si>
  <si>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</si>
  <si>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</si>
  <si>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</si>
  <si>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</si>
  <si>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</si>
  <si>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</si>
  <si>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</si>
  <si>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</si>
  <si>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</si>
  <si>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</si>
  <si>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</si>
  <si>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</si>
  <si>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</si>
  <si>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</si>
  <si>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</si>
  <si>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</si>
  <si>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</si>
  <si>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</si>
  <si>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</si>
  <si>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</si>
  <si>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</si>
  <si>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</si>
  <si>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</si>
  <si>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</si>
  <si>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</si>
  <si>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</si>
  <si>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</si>
  <si>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</si>
  <si>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</si>
  <si>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</si>
  <si>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</si>
  <si>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</si>
  <si>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</si>
  <si>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</si>
  <si>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</si>
  <si>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</si>
  <si>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</si>
  <si>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</si>
  <si>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</si>
  <si>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</si>
  <si>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</si>
  <si>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</si>
  <si>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</si>
  <si>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</si>
  <si>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</si>
  <si>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</si>
  <si>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</si>
  <si>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</si>
  <si>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</si>
  <si>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</si>
  <si>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</si>
  <si>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</si>
  <si>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</si>
  <si>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</si>
  <si>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</si>
  <si>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</si>
  <si>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</si>
  <si>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</si>
  <si>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</si>
  <si>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</si>
  <si>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</si>
  <si>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</si>
  <si>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</si>
  <si>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巴南区投资促进办公室财政拨款收支总表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</si>
  <si>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</si>
  <si>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</si>
  <si>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</si>
  <si>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</si>
  <si>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</si>
  <si>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</si>
  <si>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</si>
  <si>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</si>
  <si>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</si>
  <si>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</si>
  <si>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</si>
  <si>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</si>
  <si>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</si>
  <si>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</si>
  <si>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</si>
  <si>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</si>
  <si>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</si>
  <si>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</si>
  <si>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</si>
  <si>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</si>
  <si>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</si>
  <si>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</si>
  <si>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巴南区投资促进办公室一般公共预算财政拨款支出预算表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</si>
  <si>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</si>
  <si>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</si>
  <si>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</si>
  <si>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</si>
  <si>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</si>
  <si>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</si>
  <si>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</si>
  <si>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</si>
  <si>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</si>
  <si>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 xml:space="preserve"> 20113</t>
  </si>
  <si>
    <t xml:space="preserve">  商贸事务</t>
  </si>
  <si>
    <t xml:space="preserve">  2011301</t>
  </si>
  <si>
    <t xml:space="preserve">    行政运行</t>
  </si>
  <si>
    <t xml:space="preserve">  2011308</t>
  </si>
  <si>
    <t xml:space="preserve">    招商引资</t>
  </si>
  <si>
    <t>社会保障和就业支出</t>
  </si>
  <si>
    <t xml:space="preserve"> 20805</t>
  </si>
  <si>
    <t xml:space="preserve">  行政事业单位离退休</t>
  </si>
  <si>
    <t xml:space="preserve">  2080501</t>
  </si>
  <si>
    <t xml:space="preserve">    归口管理的行政单位离退休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</si>
  <si>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</si>
  <si>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</si>
  <si>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</si>
  <si>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</si>
  <si>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>医疗卫生与计划生育支出</t>
  </si>
  <si>
    <t xml:space="preserve"> 21011</t>
  </si>
  <si>
    <t xml:space="preserve">  行政事业单位医疗</t>
  </si>
  <si>
    <t xml:space="preserve">  2101101</t>
  </si>
  <si>
    <t xml:space="preserve">    行政单位医疗</t>
  </si>
  <si>
    <t xml:space="preserve">  2101199</t>
  </si>
  <si>
    <t xml:space="preserve">    其他行政事业单位医疗支出</t>
  </si>
  <si>
    <t>216</t>
  </si>
  <si>
    <t>商业服务业等支出</t>
  </si>
  <si>
    <t xml:space="preserve"> 21606</t>
  </si>
  <si>
    <t xml:space="preserve">  涉外发展服务支出</t>
  </si>
  <si>
    <t xml:space="preserve">  2160699</t>
  </si>
  <si>
    <t xml:space="preserve">    其他涉外发展服务支出</t>
  </si>
  <si>
    <t>住房保障支出</t>
  </si>
  <si>
    <t xml:space="preserve"> 22102</t>
  </si>
  <si>
    <t xml:space="preserve">  住房改革支出</t>
  </si>
  <si>
    <t xml:space="preserve">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</si>
  <si>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</si>
  <si>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</si>
  <si>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</si>
  <si>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巴南区投资促进办公室一般公共预算财政拨款基本支出预算表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</si>
  <si>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</si>
  <si>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</si>
  <si>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</si>
  <si>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</si>
  <si>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</si>
  <si>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</si>
  <si>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</si>
  <si>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</si>
  <si>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</si>
  <si>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</si>
  <si>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</si>
  <si>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</si>
  <si>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</si>
  <si>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</si>
  <si>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</si>
  <si>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</si>
  <si>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</si>
  <si>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</si>
  <si>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</si>
  <si>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职工基本医疗保障缴费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</si>
  <si>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</si>
  <si>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</si>
  <si>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</si>
  <si>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</si>
  <si>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</si>
  <si>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</si>
  <si>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</si>
  <si>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</si>
  <si>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</si>
  <si>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</si>
  <si>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</si>
  <si>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</si>
  <si>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</si>
  <si>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</si>
  <si>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</si>
  <si>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</si>
  <si>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</si>
  <si>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</si>
  <si>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</si>
  <si>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</si>
  <si>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</si>
  <si>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</si>
  <si>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</si>
  <si>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</si>
  <si>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</si>
  <si>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</si>
  <si>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</si>
  <si>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</si>
  <si>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</si>
  <si>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</si>
  <si>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</si>
  <si>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</si>
  <si>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</si>
  <si>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备注：本表2019年基本支出合计数等于预算批复表2数据，单位自行分人员经费、公用经费填列，经济科目不一致的，可自行修改。</t>
  </si>
  <si>
    <t>表4</t>
  </si>
  <si>
    <t>巴南区投资促进办公室一般公共预算“三公”经费支出表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</si>
  <si>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</si>
  <si>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</si>
  <si>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</si>
  <si>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</si>
  <si>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</si>
  <si>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</si>
  <si>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巴南区投资促进办公室政府性基金预算支出表</t>
  </si>
  <si>
    <t>本年政府性基金预算财政拨款支出</t>
  </si>
  <si>
    <t>本单位无政府性基金收支，故此表无数据</t>
  </si>
  <si>
    <t>备注：本单位无政府性基金收支，故此表无数据。</t>
  </si>
  <si>
    <t>表6</t>
  </si>
  <si>
    <t>巴南区投资促进办公室部门收支总表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</si>
  <si>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</si>
  <si>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</si>
  <si>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</si>
  <si>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</si>
  <si>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</si>
  <si>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</si>
  <si>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</si>
  <si>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</si>
  <si>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</si>
  <si>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</si>
  <si>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</si>
  <si>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</si>
  <si>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</si>
  <si>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</si>
  <si>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</si>
  <si>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</si>
  <si>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</si>
  <si>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</si>
  <si>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巴南区投资促进办公室部门收入总表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</si>
  <si>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</si>
  <si>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</si>
  <si>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</si>
  <si>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</si>
  <si>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</si>
  <si>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</si>
  <si>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巴南区投资促进办公室部门支出总表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</si>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</sst>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177" formatCode="#,##0.00_ "/>
    <numFmt numFmtId="178" formatCode="#,##0.0000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5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177" fontId="5" fillId="0" borderId="5" xfId="50" applyNumberFormat="1" applyFont="1" applyFill="1" applyBorder="1" applyAlignment="1" applyProtection="1">
      <alignment horizontal="center" vertical="center" wrapText="1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177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left" vertical="center"/>
    </xf>
    <xf numFmtId="0" fontId="5" fillId="0" borderId="5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vertical="center"/>
    </xf>
    <xf numFmtId="176" fontId="5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5" fillId="0" borderId="10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" fillId="0" borderId="8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0" xfId="50" applyFont="1" applyBorder="1" applyAlignment="1">
      <alignment horizontal="left" vertical="center"/>
    </xf>
    <xf numFmtId="0" fontId="5" fillId="0" borderId="10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8" fillId="0" borderId="0" xfId="50" applyFont="1" applyFill="1"/>
    <xf numFmtId="0" fontId="3" fillId="0" borderId="0" xfId="50" applyFont="1" applyFill="1" applyAlignment="1">
      <alignment horizontal="center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Border="1" applyAlignment="1">
      <alignment vertical="center"/>
    </xf>
    <xf numFmtId="177" fontId="8" fillId="0" borderId="1" xfId="50" applyNumberFormat="1" applyFont="1" applyBorder="1"/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177" fontId="5" fillId="0" borderId="3" xfId="50" applyNumberFormat="1" applyFont="1" applyFill="1" applyBorder="1" applyAlignment="1" applyProtection="1">
      <alignment horizontal="center" vertical="center"/>
    </xf>
    <xf numFmtId="177" fontId="5" fillId="0" borderId="5" xfId="50" applyNumberFormat="1" applyFont="1" applyFill="1" applyBorder="1" applyAlignment="1" applyProtection="1">
      <alignment horizontal="center" vertical="center"/>
    </xf>
    <xf numFmtId="177" fontId="5" fillId="0" borderId="4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178" fontId="5" fillId="0" borderId="3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0" fontId="8" fillId="0" borderId="0" xfId="49" applyFo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0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0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2.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2.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2.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2.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2.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2.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2.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2.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2.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2.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2.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2.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2.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2.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2.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2.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2.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2.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2.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2.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2.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2.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2.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2.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2.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2.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2.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2.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2.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2.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2.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2.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2.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2.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2.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2.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2.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2.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2.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2.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2.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2.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2.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2.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2.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2.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2.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2.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2.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2.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2.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2.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2.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2.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2.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2.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2.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2.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2.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2.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2.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2.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2.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2.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2.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2.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2.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2.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2.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2.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2.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2.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2.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2.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2.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2.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2.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2.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2.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2.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2.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2.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2.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2.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2.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2.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2.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2.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2.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2.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2.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2.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2.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2.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2.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2.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2.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2.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2.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2.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2.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2.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2.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2.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2.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2.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2.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2.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2.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2.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2.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2.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2.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2.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2.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2.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2.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2.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2.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2.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2.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2.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2.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2.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2.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2.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2.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2.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2.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2.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2.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2.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2.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2.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2.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2.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2.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2.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2.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2.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2.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2.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2.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2.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2.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2.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2.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2.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2.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2.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2.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2.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2.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2.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2.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2.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2.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2.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2.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2.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2.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2.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2.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2.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2.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2.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2.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2.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2.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2.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2.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2.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2.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2.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2.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2.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2.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2.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2.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2.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2.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2.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2.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2.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2.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2.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2.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2.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2.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2.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2.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2.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2.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2.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2.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2.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2.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2.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2.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2.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2.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2.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2.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2.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2.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2.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2.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2.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2.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2.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2.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2.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2.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2.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2.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2.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2.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2.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2.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2.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2.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2.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2.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2.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2.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2.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2.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2.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2.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2.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2.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2.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2.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2.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2.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2.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2.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2.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2.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2.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2.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2.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2.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2.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2.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2.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2.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2.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2.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2.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2.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2.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2.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2.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2.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1"/>
  <sheetViews>
    <sheetView showGridLines="0" showZeros="0" workbookViewId="0">
      <selection activeCell="F12" sqref="F12"/>
    </sheetView>
  </sheetViews>
  <sheetFormatPr defaultColWidth="6.875" defaultRowHeight="20.1" customHeight="1"/>
  <cols>
    <col min="1" max="1" width="22.875" style="50" customWidth="1"/>
    <col min="2" max="2" width="19" style="50" customWidth="1"/>
    <col min="3" max="3" width="20.5" style="50" customWidth="1"/>
    <col min="4" max="7" width="19" style="50" customWidth="1"/>
    <col min="8" max="256" width="6.875" style="30"/>
    <col min="257" max="257" width="22.875" style="30" customWidth="1"/>
    <col min="258" max="258" width="19" style="30" customWidth="1"/>
    <col min="259" max="259" width="20.5" style="30" customWidth="1"/>
    <col min="260" max="263" width="19" style="30" customWidth="1"/>
    <col min="264" max="512" width="6.875" style="30"/>
    <col min="513" max="513" width="22.875" style="30" customWidth="1"/>
    <col min="514" max="514" width="19" style="30" customWidth="1"/>
    <col min="515" max="515" width="20.5" style="30" customWidth="1"/>
    <col min="516" max="519" width="19" style="30" customWidth="1"/>
    <col min="520" max="768" width="6.875" style="30"/>
    <col min="769" max="769" width="22.875" style="30" customWidth="1"/>
    <col min="770" max="770" width="19" style="30" customWidth="1"/>
    <col min="771" max="771" width="20.5" style="30" customWidth="1"/>
    <col min="772" max="775" width="19" style="30" customWidth="1"/>
    <col min="776" max="1024" width="6.875" style="30"/>
    <col min="1025" max="1025" width="22.875" style="30" customWidth="1"/>
    <col min="1026" max="1026" width="19" style="30" customWidth="1"/>
    <col min="1027" max="1027" width="20.5" style="30" customWidth="1"/>
    <col min="1028" max="1031" width="19" style="30" customWidth="1"/>
    <col min="1032" max="1280" width="6.875" style="30"/>
    <col min="1281" max="1281" width="22.875" style="30" customWidth="1"/>
    <col min="1282" max="1282" width="19" style="30" customWidth="1"/>
    <col min="1283" max="1283" width="20.5" style="30" customWidth="1"/>
    <col min="1284" max="1287" width="19" style="30" customWidth="1"/>
    <col min="1288" max="1536" width="6.875" style="30"/>
    <col min="1537" max="1537" width="22.875" style="30" customWidth="1"/>
    <col min="1538" max="1538" width="19" style="30" customWidth="1"/>
    <col min="1539" max="1539" width="20.5" style="30" customWidth="1"/>
    <col min="1540" max="1543" width="19" style="30" customWidth="1"/>
    <col min="1544" max="1792" width="6.875" style="30"/>
    <col min="1793" max="1793" width="22.875" style="30" customWidth="1"/>
    <col min="1794" max="1794" width="19" style="30" customWidth="1"/>
    <col min="1795" max="1795" width="20.5" style="30" customWidth="1"/>
    <col min="1796" max="1799" width="19" style="30" customWidth="1"/>
    <col min="1800" max="2048" width="6.875" style="30"/>
    <col min="2049" max="2049" width="22.875" style="30" customWidth="1"/>
    <col min="2050" max="2050" width="19" style="30" customWidth="1"/>
    <col min="2051" max="2051" width="20.5" style="30" customWidth="1"/>
    <col min="2052" max="2055" width="19" style="30" customWidth="1"/>
    <col min="2056" max="2304" width="6.875" style="30"/>
    <col min="2305" max="2305" width="22.875" style="30" customWidth="1"/>
    <col min="2306" max="2306" width="19" style="30" customWidth="1"/>
    <col min="2307" max="2307" width="20.5" style="30" customWidth="1"/>
    <col min="2308" max="2311" width="19" style="30" customWidth="1"/>
    <col min="2312" max="2560" width="6.875" style="30"/>
    <col min="2561" max="2561" width="22.875" style="30" customWidth="1"/>
    <col min="2562" max="2562" width="19" style="30" customWidth="1"/>
    <col min="2563" max="2563" width="20.5" style="30" customWidth="1"/>
    <col min="2564" max="2567" width="19" style="30" customWidth="1"/>
    <col min="2568" max="2816" width="6.875" style="30"/>
    <col min="2817" max="2817" width="22.875" style="30" customWidth="1"/>
    <col min="2818" max="2818" width="19" style="30" customWidth="1"/>
    <col min="2819" max="2819" width="20.5" style="30" customWidth="1"/>
    <col min="2820" max="2823" width="19" style="30" customWidth="1"/>
    <col min="2824" max="3072" width="6.875" style="30"/>
    <col min="3073" max="3073" width="22.875" style="30" customWidth="1"/>
    <col min="3074" max="3074" width="19" style="30" customWidth="1"/>
    <col min="3075" max="3075" width="20.5" style="30" customWidth="1"/>
    <col min="3076" max="3079" width="19" style="30" customWidth="1"/>
    <col min="3080" max="3328" width="6.875" style="30"/>
    <col min="3329" max="3329" width="22.875" style="30" customWidth="1"/>
    <col min="3330" max="3330" width="19" style="30" customWidth="1"/>
    <col min="3331" max="3331" width="20.5" style="30" customWidth="1"/>
    <col min="3332" max="3335" width="19" style="30" customWidth="1"/>
    <col min="3336" max="3584" width="6.875" style="30"/>
    <col min="3585" max="3585" width="22.875" style="30" customWidth="1"/>
    <col min="3586" max="3586" width="19" style="30" customWidth="1"/>
    <col min="3587" max="3587" width="20.5" style="30" customWidth="1"/>
    <col min="3588" max="3591" width="19" style="30" customWidth="1"/>
    <col min="3592" max="3840" width="6.875" style="30"/>
    <col min="3841" max="3841" width="22.875" style="30" customWidth="1"/>
    <col min="3842" max="3842" width="19" style="30" customWidth="1"/>
    <col min="3843" max="3843" width="20.5" style="30" customWidth="1"/>
    <col min="3844" max="3847" width="19" style="30" customWidth="1"/>
    <col min="3848" max="4096" width="6.875" style="30"/>
    <col min="4097" max="4097" width="22.875" style="30" customWidth="1"/>
    <col min="4098" max="4098" width="19" style="30" customWidth="1"/>
    <col min="4099" max="4099" width="20.5" style="30" customWidth="1"/>
    <col min="4100" max="4103" width="19" style="30" customWidth="1"/>
    <col min="4104" max="4352" width="6.875" style="30"/>
    <col min="4353" max="4353" width="22.875" style="30" customWidth="1"/>
    <col min="4354" max="4354" width="19" style="30" customWidth="1"/>
    <col min="4355" max="4355" width="20.5" style="30" customWidth="1"/>
    <col min="4356" max="4359" width="19" style="30" customWidth="1"/>
    <col min="4360" max="4608" width="6.875" style="30"/>
    <col min="4609" max="4609" width="22.875" style="30" customWidth="1"/>
    <col min="4610" max="4610" width="19" style="30" customWidth="1"/>
    <col min="4611" max="4611" width="20.5" style="30" customWidth="1"/>
    <col min="4612" max="4615" width="19" style="30" customWidth="1"/>
    <col min="4616" max="4864" width="6.875" style="30"/>
    <col min="4865" max="4865" width="22.875" style="30" customWidth="1"/>
    <col min="4866" max="4866" width="19" style="30" customWidth="1"/>
    <col min="4867" max="4867" width="20.5" style="30" customWidth="1"/>
    <col min="4868" max="4871" width="19" style="30" customWidth="1"/>
    <col min="4872" max="5120" width="6.875" style="30"/>
    <col min="5121" max="5121" width="22.875" style="30" customWidth="1"/>
    <col min="5122" max="5122" width="19" style="30" customWidth="1"/>
    <col min="5123" max="5123" width="20.5" style="30" customWidth="1"/>
    <col min="5124" max="5127" width="19" style="30" customWidth="1"/>
    <col min="5128" max="5376" width="6.875" style="30"/>
    <col min="5377" max="5377" width="22.875" style="30" customWidth="1"/>
    <col min="5378" max="5378" width="19" style="30" customWidth="1"/>
    <col min="5379" max="5379" width="20.5" style="30" customWidth="1"/>
    <col min="5380" max="5383" width="19" style="30" customWidth="1"/>
    <col min="5384" max="5632" width="6.875" style="30"/>
    <col min="5633" max="5633" width="22.875" style="30" customWidth="1"/>
    <col min="5634" max="5634" width="19" style="30" customWidth="1"/>
    <col min="5635" max="5635" width="20.5" style="30" customWidth="1"/>
    <col min="5636" max="5639" width="19" style="30" customWidth="1"/>
    <col min="5640" max="5888" width="6.875" style="30"/>
    <col min="5889" max="5889" width="22.875" style="30" customWidth="1"/>
    <col min="5890" max="5890" width="19" style="30" customWidth="1"/>
    <col min="5891" max="5891" width="20.5" style="30" customWidth="1"/>
    <col min="5892" max="5895" width="19" style="30" customWidth="1"/>
    <col min="5896" max="6144" width="6.875" style="30"/>
    <col min="6145" max="6145" width="22.875" style="30" customWidth="1"/>
    <col min="6146" max="6146" width="19" style="30" customWidth="1"/>
    <col min="6147" max="6147" width="20.5" style="30" customWidth="1"/>
    <col min="6148" max="6151" width="19" style="30" customWidth="1"/>
    <col min="6152" max="6400" width="6.875" style="30"/>
    <col min="6401" max="6401" width="22.875" style="30" customWidth="1"/>
    <col min="6402" max="6402" width="19" style="30" customWidth="1"/>
    <col min="6403" max="6403" width="20.5" style="30" customWidth="1"/>
    <col min="6404" max="6407" width="19" style="30" customWidth="1"/>
    <col min="6408" max="6656" width="6.875" style="30"/>
    <col min="6657" max="6657" width="22.875" style="30" customWidth="1"/>
    <col min="6658" max="6658" width="19" style="30" customWidth="1"/>
    <col min="6659" max="6659" width="20.5" style="30" customWidth="1"/>
    <col min="6660" max="6663" width="19" style="30" customWidth="1"/>
    <col min="6664" max="6912" width="6.875" style="30"/>
    <col min="6913" max="6913" width="22.875" style="30" customWidth="1"/>
    <col min="6914" max="6914" width="19" style="30" customWidth="1"/>
    <col min="6915" max="6915" width="20.5" style="30" customWidth="1"/>
    <col min="6916" max="6919" width="19" style="30" customWidth="1"/>
    <col min="6920" max="7168" width="6.875" style="30"/>
    <col min="7169" max="7169" width="22.875" style="30" customWidth="1"/>
    <col min="7170" max="7170" width="19" style="30" customWidth="1"/>
    <col min="7171" max="7171" width="20.5" style="30" customWidth="1"/>
    <col min="7172" max="7175" width="19" style="30" customWidth="1"/>
    <col min="7176" max="7424" width="6.875" style="30"/>
    <col min="7425" max="7425" width="22.875" style="30" customWidth="1"/>
    <col min="7426" max="7426" width="19" style="30" customWidth="1"/>
    <col min="7427" max="7427" width="20.5" style="30" customWidth="1"/>
    <col min="7428" max="7431" width="19" style="30" customWidth="1"/>
    <col min="7432" max="7680" width="6.875" style="30"/>
    <col min="7681" max="7681" width="22.875" style="30" customWidth="1"/>
    <col min="7682" max="7682" width="19" style="30" customWidth="1"/>
    <col min="7683" max="7683" width="20.5" style="30" customWidth="1"/>
    <col min="7684" max="7687" width="19" style="30" customWidth="1"/>
    <col min="7688" max="7936" width="6.875" style="30"/>
    <col min="7937" max="7937" width="22.875" style="30" customWidth="1"/>
    <col min="7938" max="7938" width="19" style="30" customWidth="1"/>
    <col min="7939" max="7939" width="20.5" style="30" customWidth="1"/>
    <col min="7940" max="7943" width="19" style="30" customWidth="1"/>
    <col min="7944" max="8192" width="6.875" style="30"/>
    <col min="8193" max="8193" width="22.875" style="30" customWidth="1"/>
    <col min="8194" max="8194" width="19" style="30" customWidth="1"/>
    <col min="8195" max="8195" width="20.5" style="30" customWidth="1"/>
    <col min="8196" max="8199" width="19" style="30" customWidth="1"/>
    <col min="8200" max="8448" width="6.875" style="30"/>
    <col min="8449" max="8449" width="22.875" style="30" customWidth="1"/>
    <col min="8450" max="8450" width="19" style="30" customWidth="1"/>
    <col min="8451" max="8451" width="20.5" style="30" customWidth="1"/>
    <col min="8452" max="8455" width="19" style="30" customWidth="1"/>
    <col min="8456" max="8704" width="6.875" style="30"/>
    <col min="8705" max="8705" width="22.875" style="30" customWidth="1"/>
    <col min="8706" max="8706" width="19" style="30" customWidth="1"/>
    <col min="8707" max="8707" width="20.5" style="30" customWidth="1"/>
    <col min="8708" max="8711" width="19" style="30" customWidth="1"/>
    <col min="8712" max="8960" width="6.875" style="30"/>
    <col min="8961" max="8961" width="22.875" style="30" customWidth="1"/>
    <col min="8962" max="8962" width="19" style="30" customWidth="1"/>
    <col min="8963" max="8963" width="20.5" style="30" customWidth="1"/>
    <col min="8964" max="8967" width="19" style="30" customWidth="1"/>
    <col min="8968" max="9216" width="6.875" style="30"/>
    <col min="9217" max="9217" width="22.875" style="30" customWidth="1"/>
    <col min="9218" max="9218" width="19" style="30" customWidth="1"/>
    <col min="9219" max="9219" width="20.5" style="30" customWidth="1"/>
    <col min="9220" max="9223" width="19" style="30" customWidth="1"/>
    <col min="9224" max="9472" width="6.875" style="30"/>
    <col min="9473" max="9473" width="22.875" style="30" customWidth="1"/>
    <col min="9474" max="9474" width="19" style="30" customWidth="1"/>
    <col min="9475" max="9475" width="20.5" style="30" customWidth="1"/>
    <col min="9476" max="9479" width="19" style="30" customWidth="1"/>
    <col min="9480" max="9728" width="6.875" style="30"/>
    <col min="9729" max="9729" width="22.875" style="30" customWidth="1"/>
    <col min="9730" max="9730" width="19" style="30" customWidth="1"/>
    <col min="9731" max="9731" width="20.5" style="30" customWidth="1"/>
    <col min="9732" max="9735" width="19" style="30" customWidth="1"/>
    <col min="9736" max="9984" width="6.875" style="30"/>
    <col min="9985" max="9985" width="22.875" style="30" customWidth="1"/>
    <col min="9986" max="9986" width="19" style="30" customWidth="1"/>
    <col min="9987" max="9987" width="20.5" style="30" customWidth="1"/>
    <col min="9988" max="9991" width="19" style="30" customWidth="1"/>
    <col min="9992" max="10240" width="6.875" style="30"/>
    <col min="10241" max="10241" width="22.875" style="30" customWidth="1"/>
    <col min="10242" max="10242" width="19" style="30" customWidth="1"/>
    <col min="10243" max="10243" width="20.5" style="30" customWidth="1"/>
    <col min="10244" max="10247" width="19" style="30" customWidth="1"/>
    <col min="10248" max="10496" width="6.875" style="30"/>
    <col min="10497" max="10497" width="22.875" style="30" customWidth="1"/>
    <col min="10498" max="10498" width="19" style="30" customWidth="1"/>
    <col min="10499" max="10499" width="20.5" style="30" customWidth="1"/>
    <col min="10500" max="10503" width="19" style="30" customWidth="1"/>
    <col min="10504" max="10752" width="6.875" style="30"/>
    <col min="10753" max="10753" width="22.875" style="30" customWidth="1"/>
    <col min="10754" max="10754" width="19" style="30" customWidth="1"/>
    <col min="10755" max="10755" width="20.5" style="30" customWidth="1"/>
    <col min="10756" max="10759" width="19" style="30" customWidth="1"/>
    <col min="10760" max="11008" width="6.875" style="30"/>
    <col min="11009" max="11009" width="22.875" style="30" customWidth="1"/>
    <col min="11010" max="11010" width="19" style="30" customWidth="1"/>
    <col min="11011" max="11011" width="20.5" style="30" customWidth="1"/>
    <col min="11012" max="11015" width="19" style="30" customWidth="1"/>
    <col min="11016" max="11264" width="6.875" style="30"/>
    <col min="11265" max="11265" width="22.875" style="30" customWidth="1"/>
    <col min="11266" max="11266" width="19" style="30" customWidth="1"/>
    <col min="11267" max="11267" width="20.5" style="30" customWidth="1"/>
    <col min="11268" max="11271" width="19" style="30" customWidth="1"/>
    <col min="11272" max="11520" width="6.875" style="30"/>
    <col min="11521" max="11521" width="22.875" style="30" customWidth="1"/>
    <col min="11522" max="11522" width="19" style="30" customWidth="1"/>
    <col min="11523" max="11523" width="20.5" style="30" customWidth="1"/>
    <col min="11524" max="11527" width="19" style="30" customWidth="1"/>
    <col min="11528" max="11776" width="6.875" style="30"/>
    <col min="11777" max="11777" width="22.875" style="30" customWidth="1"/>
    <col min="11778" max="11778" width="19" style="30" customWidth="1"/>
    <col min="11779" max="11779" width="20.5" style="30" customWidth="1"/>
    <col min="11780" max="11783" width="19" style="30" customWidth="1"/>
    <col min="11784" max="12032" width="6.875" style="30"/>
    <col min="12033" max="12033" width="22.875" style="30" customWidth="1"/>
    <col min="12034" max="12034" width="19" style="30" customWidth="1"/>
    <col min="12035" max="12035" width="20.5" style="30" customWidth="1"/>
    <col min="12036" max="12039" width="19" style="30" customWidth="1"/>
    <col min="12040" max="12288" width="6.875" style="30"/>
    <col min="12289" max="12289" width="22.875" style="30" customWidth="1"/>
    <col min="12290" max="12290" width="19" style="30" customWidth="1"/>
    <col min="12291" max="12291" width="20.5" style="30" customWidth="1"/>
    <col min="12292" max="12295" width="19" style="30" customWidth="1"/>
    <col min="12296" max="12544" width="6.875" style="30"/>
    <col min="12545" max="12545" width="22.875" style="30" customWidth="1"/>
    <col min="12546" max="12546" width="19" style="30" customWidth="1"/>
    <col min="12547" max="12547" width="20.5" style="30" customWidth="1"/>
    <col min="12548" max="12551" width="19" style="30" customWidth="1"/>
    <col min="12552" max="12800" width="6.875" style="30"/>
    <col min="12801" max="12801" width="22.875" style="30" customWidth="1"/>
    <col min="12802" max="12802" width="19" style="30" customWidth="1"/>
    <col min="12803" max="12803" width="20.5" style="30" customWidth="1"/>
    <col min="12804" max="12807" width="19" style="30" customWidth="1"/>
    <col min="12808" max="13056" width="6.875" style="30"/>
    <col min="13057" max="13057" width="22.875" style="30" customWidth="1"/>
    <col min="13058" max="13058" width="19" style="30" customWidth="1"/>
    <col min="13059" max="13059" width="20.5" style="30" customWidth="1"/>
    <col min="13060" max="13063" width="19" style="30" customWidth="1"/>
    <col min="13064" max="13312" width="6.875" style="30"/>
    <col min="13313" max="13313" width="22.875" style="30" customWidth="1"/>
    <col min="13314" max="13314" width="19" style="30" customWidth="1"/>
    <col min="13315" max="13315" width="20.5" style="30" customWidth="1"/>
    <col min="13316" max="13319" width="19" style="30" customWidth="1"/>
    <col min="13320" max="13568" width="6.875" style="30"/>
    <col min="13569" max="13569" width="22.875" style="30" customWidth="1"/>
    <col min="13570" max="13570" width="19" style="30" customWidth="1"/>
    <col min="13571" max="13571" width="20.5" style="30" customWidth="1"/>
    <col min="13572" max="13575" width="19" style="30" customWidth="1"/>
    <col min="13576" max="13824" width="6.875" style="30"/>
    <col min="13825" max="13825" width="22.875" style="30" customWidth="1"/>
    <col min="13826" max="13826" width="19" style="30" customWidth="1"/>
    <col min="13827" max="13827" width="20.5" style="30" customWidth="1"/>
    <col min="13828" max="13831" width="19" style="30" customWidth="1"/>
    <col min="13832" max="14080" width="6.875" style="30"/>
    <col min="14081" max="14081" width="22.875" style="30" customWidth="1"/>
    <col min="14082" max="14082" width="19" style="30" customWidth="1"/>
    <col min="14083" max="14083" width="20.5" style="30" customWidth="1"/>
    <col min="14084" max="14087" width="19" style="30" customWidth="1"/>
    <col min="14088" max="14336" width="6.875" style="30"/>
    <col min="14337" max="14337" width="22.875" style="30" customWidth="1"/>
    <col min="14338" max="14338" width="19" style="30" customWidth="1"/>
    <col min="14339" max="14339" width="20.5" style="30" customWidth="1"/>
    <col min="14340" max="14343" width="19" style="30" customWidth="1"/>
    <col min="14344" max="14592" width="6.875" style="30"/>
    <col min="14593" max="14593" width="22.875" style="30" customWidth="1"/>
    <col min="14594" max="14594" width="19" style="30" customWidth="1"/>
    <col min="14595" max="14595" width="20.5" style="30" customWidth="1"/>
    <col min="14596" max="14599" width="19" style="30" customWidth="1"/>
    <col min="14600" max="14848" width="6.875" style="30"/>
    <col min="14849" max="14849" width="22.875" style="30" customWidth="1"/>
    <col min="14850" max="14850" width="19" style="30" customWidth="1"/>
    <col min="14851" max="14851" width="20.5" style="30" customWidth="1"/>
    <col min="14852" max="14855" width="19" style="30" customWidth="1"/>
    <col min="14856" max="15104" width="6.875" style="30"/>
    <col min="15105" max="15105" width="22.875" style="30" customWidth="1"/>
    <col min="15106" max="15106" width="19" style="30" customWidth="1"/>
    <col min="15107" max="15107" width="20.5" style="30" customWidth="1"/>
    <col min="15108" max="15111" width="19" style="30" customWidth="1"/>
    <col min="15112" max="15360" width="6.875" style="30"/>
    <col min="15361" max="15361" width="22.875" style="30" customWidth="1"/>
    <col min="15362" max="15362" width="19" style="30" customWidth="1"/>
    <col min="15363" max="15363" width="20.5" style="30" customWidth="1"/>
    <col min="15364" max="15367" width="19" style="30" customWidth="1"/>
    <col min="15368" max="15616" width="6.875" style="30"/>
    <col min="15617" max="15617" width="22.875" style="30" customWidth="1"/>
    <col min="15618" max="15618" width="19" style="30" customWidth="1"/>
    <col min="15619" max="15619" width="20.5" style="30" customWidth="1"/>
    <col min="15620" max="15623" width="19" style="30" customWidth="1"/>
    <col min="15624" max="15872" width="6.875" style="30"/>
    <col min="15873" max="15873" width="22.875" style="30" customWidth="1"/>
    <col min="15874" max="15874" width="19" style="30" customWidth="1"/>
    <col min="15875" max="15875" width="20.5" style="30" customWidth="1"/>
    <col min="15876" max="15879" width="19" style="30" customWidth="1"/>
    <col min="15880" max="16128" width="6.875" style="30"/>
    <col min="16129" max="16129" width="22.875" style="30" customWidth="1"/>
    <col min="16130" max="16130" width="19" style="30" customWidth="1"/>
    <col min="16131" max="16131" width="20.5" style="30" customWidth="1"/>
    <col min="16132" max="16135" width="19" style="30" customWidth="1"/>
    <col min="16136" max="16384" width="6.875" style="30"/>
  </cols>
  <sheetData>
    <row r="1" s="137" customFormat="1" customHeight="1" spans="1:7">
      <c r="A1" s="138" t="s">
        <v>311</v>
      </c>
      <c r="B1" s="139"/>
      <c r="C1" s="139"/>
      <c r="D1" s="139"/>
      <c r="E1" s="139"/>
      <c r="F1" s="139"/>
      <c r="G1" s="139"/>
    </row>
    <row r="2" s="137" customFormat="1" ht="39" customHeight="1" spans="1:7">
      <c r="A2" s="140" t="s">
        <v>312</v>
      </c>
      <c r="B2" s="140"/>
      <c r="C2" s="140"/>
      <c r="D2" s="140"/>
      <c r="E2" s="140"/>
      <c r="F2" s="140"/>
      <c r="G2" s="140"/>
    </row>
    <row r="3" s="137" customFormat="1" customHeight="1" spans="1:7">
      <c r="A3" s="141"/>
      <c r="B3" s="139"/>
      <c r="C3" s="139"/>
      <c r="D3" s="139"/>
      <c r="E3" s="139"/>
      <c r="F3" s="139"/>
      <c r="G3" s="139"/>
    </row>
    <row r="4" s="137" customFormat="1" ht="30.75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7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7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7" customFormat="1" customHeight="1" spans="1:7">
      <c r="A7" s="147" t="s">
        <v>322</v>
      </c>
      <c r="B7" s="148">
        <v>4074.01</v>
      </c>
      <c r="C7" s="149" t="s">
        <v>323</v>
      </c>
      <c r="D7" s="150">
        <f>E7</f>
        <v>4075.11</v>
      </c>
      <c r="E7" s="150">
        <v>4075.11</v>
      </c>
      <c r="F7" s="150"/>
      <c r="G7" s="150"/>
    </row>
    <row r="8" s="137" customFormat="1" customHeight="1" spans="1:7">
      <c r="A8" s="151" t="s">
        <v>324</v>
      </c>
      <c r="B8" s="152">
        <v>4074.01</v>
      </c>
      <c r="C8" s="153"/>
      <c r="D8" s="154"/>
      <c r="E8" s="154"/>
      <c r="F8" s="154"/>
      <c r="G8" s="154"/>
    </row>
    <row r="9" s="137" customFormat="1" customHeight="1" spans="1:7">
      <c r="A9" s="151" t="s">
        <v>325</v>
      </c>
      <c r="B9" s="155"/>
      <c r="C9" s="153"/>
      <c r="D9" s="154"/>
      <c r="E9" s="154"/>
      <c r="F9" s="154"/>
      <c r="G9" s="154"/>
    </row>
    <row r="10" s="137" customFormat="1" customHeight="1" spans="1:7">
      <c r="A10" s="156" t="s">
        <v>326</v>
      </c>
      <c r="B10" s="157"/>
      <c r="C10" s="158"/>
      <c r="D10" s="154"/>
      <c r="E10" s="154"/>
      <c r="F10" s="154"/>
      <c r="G10" s="154"/>
    </row>
    <row r="11" s="137" customFormat="1" customHeight="1" spans="1:7">
      <c r="A11" s="159" t="s">
        <v>327</v>
      </c>
      <c r="B11" s="148">
        <v>1.1</v>
      </c>
      <c r="C11" s="160"/>
      <c r="D11" s="154"/>
      <c r="E11" s="154"/>
      <c r="F11" s="154"/>
      <c r="G11" s="154"/>
    </row>
    <row r="12" s="137" customFormat="1" customHeight="1" spans="1:7">
      <c r="A12" s="156" t="s">
        <v>324</v>
      </c>
      <c r="B12" s="152">
        <v>1.1</v>
      </c>
      <c r="C12" s="158"/>
      <c r="D12" s="154"/>
      <c r="E12" s="154"/>
      <c r="F12" s="154"/>
      <c r="G12" s="154"/>
    </row>
    <row r="13" s="137" customFormat="1" customHeight="1" spans="1:7">
      <c r="A13" s="156" t="s">
        <v>325</v>
      </c>
      <c r="B13" s="155"/>
      <c r="C13" s="158"/>
      <c r="D13" s="154"/>
      <c r="E13" s="154"/>
      <c r="F13" s="154"/>
      <c r="G13" s="154"/>
    </row>
    <row r="14" s="137" customFormat="1" customHeight="1" spans="1:13">
      <c r="A14" s="151" t="s">
        <v>326</v>
      </c>
      <c r="B14" s="157"/>
      <c r="C14" s="158"/>
      <c r="D14" s="154"/>
      <c r="E14" s="154"/>
      <c r="F14" s="154"/>
      <c r="G14" s="154"/>
      <c r="M14" s="167"/>
    </row>
    <row r="15" s="137" customFormat="1" customHeight="1" spans="1:7">
      <c r="A15" s="159"/>
      <c r="B15" s="161"/>
      <c r="C15" s="160"/>
      <c r="D15" s="162"/>
      <c r="E15" s="162"/>
      <c r="F15" s="162"/>
      <c r="G15" s="162"/>
    </row>
    <row r="16" s="137" customFormat="1" customHeight="1" spans="1:7">
      <c r="A16" s="159"/>
      <c r="B16" s="161"/>
      <c r="C16" s="161" t="s">
        <v>328</v>
      </c>
      <c r="D16" s="163"/>
      <c r="E16" s="164"/>
      <c r="F16" s="164">
        <f>B9+B13-F7</f>
        <v>0</v>
      </c>
      <c r="G16" s="164">
        <f>B10+B14-G7</f>
        <v>0</v>
      </c>
    </row>
    <row r="17" s="137" customFormat="1" customHeight="1" spans="1:7">
      <c r="A17" s="159"/>
      <c r="B17" s="161"/>
      <c r="C17" s="161"/>
      <c r="D17" s="164"/>
      <c r="E17" s="164"/>
      <c r="F17" s="164"/>
      <c r="G17" s="165"/>
    </row>
    <row r="18" s="137" customFormat="1" customHeight="1" spans="1:7">
      <c r="A18" s="159" t="s">
        <v>329</v>
      </c>
      <c r="B18" s="166">
        <f>B7+B11</f>
        <v>4075.11</v>
      </c>
      <c r="C18" s="166" t="s">
        <v>330</v>
      </c>
      <c r="D18" s="164">
        <f>SUM(D7+D16)</f>
        <v>4075.11</v>
      </c>
      <c r="E18" s="164">
        <f>SUM(E7+E16)</f>
        <v>4075.11</v>
      </c>
      <c r="F18" s="164">
        <f>SUM(F7+F16)</f>
        <v>0</v>
      </c>
      <c r="G18" s="164">
        <f>SUM(G7+G16)</f>
        <v>0</v>
      </c>
    </row>
    <row r="19" customHeight="1" spans="1:7">
      <c r="A19" s="48" t="s">
        <v>331</v>
      </c>
      <c r="B19" s="48"/>
      <c r="C19" s="48"/>
      <c r="D19" s="48"/>
      <c r="E19" s="48"/>
      <c r="F19" s="48"/>
      <c r="G19" s="48"/>
    </row>
    <row r="20" customHeight="1" spans="1:7">
      <c r="A20" s="49" t="s">
        <v>332</v>
      </c>
      <c r="B20" s="49"/>
      <c r="C20" s="49"/>
      <c r="D20" s="49"/>
      <c r="E20" s="49"/>
      <c r="F20" s="49"/>
      <c r="G20" s="49"/>
    </row>
    <row r="21" customHeight="1" spans="1:6">
      <c r="A21" s="49" t="s">
        <v>333</v>
      </c>
      <c r="B21" s="49"/>
      <c r="C21" s="49"/>
      <c r="D21" s="49"/>
      <c r="E21" s="49"/>
      <c r="F21" s="49"/>
    </row>
  </sheetData>
  <mergeCells count="6">
    <mergeCell ref="A2:G2"/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7"/>
  <sheetViews>
    <sheetView showGridLines="0" showZeros="0" workbookViewId="0">
      <selection activeCell="H8" sqref="H8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334</v>
      </c>
    </row>
    <row r="2" ht="42" customHeight="1" spans="1:6">
      <c r="A2" s="116" t="s">
        <v>335</v>
      </c>
      <c r="B2" s="116"/>
      <c r="C2" s="116"/>
      <c r="D2" s="116"/>
      <c r="E2" s="116"/>
      <c r="F2" s="116"/>
    </row>
    <row r="3" ht="20.1" customHeight="1" spans="1:6">
      <c r="A3" s="102"/>
      <c r="B3" s="89"/>
      <c r="C3" s="89"/>
      <c r="D3" s="89"/>
      <c r="E3" s="89"/>
      <c r="F3" s="89"/>
    </row>
    <row r="4" ht="30.75" customHeight="1" spans="1:6">
      <c r="A4" s="10"/>
      <c r="B4" s="9"/>
      <c r="C4" s="9"/>
      <c r="D4" s="9"/>
      <c r="E4" s="9"/>
      <c r="F4" s="126" t="s">
        <v>313</v>
      </c>
    </row>
    <row r="5" ht="20.1" customHeight="1" spans="1:6">
      <c r="A5" s="33" t="s">
        <v>336</v>
      </c>
      <c r="B5" s="33"/>
      <c r="C5" s="127" t="s">
        <v>337</v>
      </c>
      <c r="D5" s="33" t="s">
        <v>338</v>
      </c>
      <c r="E5" s="33"/>
      <c r="F5" s="33"/>
    </row>
    <row r="6" ht="20.1" customHeight="1" spans="1:6">
      <c r="A6" s="61" t="s">
        <v>339</v>
      </c>
      <c r="B6" s="61" t="s">
        <v>340</v>
      </c>
      <c r="C6" s="33"/>
      <c r="D6" s="61" t="s">
        <v>341</v>
      </c>
      <c r="E6" s="61" t="s">
        <v>342</v>
      </c>
      <c r="F6" s="61" t="s">
        <v>343</v>
      </c>
    </row>
    <row r="7" ht="20.1" customHeight="1" spans="1:6">
      <c r="A7" s="61"/>
      <c r="B7" s="128" t="s">
        <v>318</v>
      </c>
      <c r="C7" s="129">
        <f>C8+C12+C17+C24</f>
        <v>868.49</v>
      </c>
      <c r="D7" s="130">
        <f>E7+F7</f>
        <v>4075.11</v>
      </c>
      <c r="E7" s="129">
        <v>354.01</v>
      </c>
      <c r="F7" s="131">
        <f>F8+F21</f>
        <v>3721.1</v>
      </c>
    </row>
    <row r="8" ht="20.1" customHeight="1" spans="1:6">
      <c r="A8" s="19">
        <v>201</v>
      </c>
      <c r="B8" s="20" t="s">
        <v>344</v>
      </c>
      <c r="C8" s="129">
        <f>C9</f>
        <v>807.71</v>
      </c>
      <c r="D8" s="130">
        <f t="shared" ref="D8:D20" si="0">E8+F8</f>
        <v>4016.75</v>
      </c>
      <c r="E8" s="129">
        <f>E9</f>
        <v>296.75</v>
      </c>
      <c r="F8" s="131">
        <f>F9</f>
        <v>3720</v>
      </c>
    </row>
    <row r="9" ht="20.1" customHeight="1" spans="1:6">
      <c r="A9" s="19" t="s">
        <v>345</v>
      </c>
      <c r="B9" s="20" t="s">
        <v>346</v>
      </c>
      <c r="C9" s="129">
        <f>C10+C11</f>
        <v>807.71</v>
      </c>
      <c r="D9" s="130">
        <f t="shared" si="0"/>
        <v>4016.75</v>
      </c>
      <c r="E9" s="129">
        <f>E10</f>
        <v>296.75</v>
      </c>
      <c r="F9" s="131">
        <f>F11</f>
        <v>3720</v>
      </c>
    </row>
    <row r="10" ht="20.1" customHeight="1" spans="1:6">
      <c r="A10" s="19" t="s">
        <v>347</v>
      </c>
      <c r="B10" s="20" t="s">
        <v>348</v>
      </c>
      <c r="C10" s="129">
        <v>287.71</v>
      </c>
      <c r="D10" s="130">
        <f t="shared" si="0"/>
        <v>296.75</v>
      </c>
      <c r="E10" s="129">
        <v>296.75</v>
      </c>
      <c r="F10" s="131"/>
    </row>
    <row r="11" ht="20.1" customHeight="1" spans="1:6">
      <c r="A11" s="19" t="s">
        <v>349</v>
      </c>
      <c r="B11" s="20" t="s">
        <v>350</v>
      </c>
      <c r="C11" s="129">
        <v>520</v>
      </c>
      <c r="D11" s="130">
        <f t="shared" si="0"/>
        <v>3720</v>
      </c>
      <c r="E11" s="129"/>
      <c r="F11" s="131">
        <v>3720</v>
      </c>
    </row>
    <row r="12" ht="20.1" customHeight="1" spans="1:6">
      <c r="A12" s="19">
        <v>208</v>
      </c>
      <c r="B12" s="20" t="s">
        <v>351</v>
      </c>
      <c r="C12" s="129">
        <f>C13</f>
        <v>32.84</v>
      </c>
      <c r="D12" s="130">
        <f t="shared" si="0"/>
        <v>30.86</v>
      </c>
      <c r="E12" s="129">
        <f>E13</f>
        <v>30.86</v>
      </c>
      <c r="F12" s="131"/>
    </row>
    <row r="13" ht="20.1" customHeight="1" spans="1:6">
      <c r="A13" s="19" t="s">
        <v>352</v>
      </c>
      <c r="B13" s="20" t="s">
        <v>353</v>
      </c>
      <c r="C13" s="129">
        <f>C15+C16</f>
        <v>32.84</v>
      </c>
      <c r="D13" s="130">
        <f t="shared" si="0"/>
        <v>30.86</v>
      </c>
      <c r="E13" s="129">
        <f>E14+E15+E16</f>
        <v>30.86</v>
      </c>
      <c r="F13" s="131"/>
    </row>
    <row r="14" ht="20.1" customHeight="1" spans="1:6">
      <c r="A14" s="19" t="s">
        <v>354</v>
      </c>
      <c r="B14" s="20" t="s">
        <v>355</v>
      </c>
      <c r="C14" s="129"/>
      <c r="D14" s="130">
        <f t="shared" si="0"/>
        <v>0.02</v>
      </c>
      <c r="E14" s="129">
        <v>0.02</v>
      </c>
      <c r="F14" s="131"/>
    </row>
    <row r="15" ht="20.1" customHeight="1" spans="1:6">
      <c r="A15" s="19" t="s">
        <v>356</v>
      </c>
      <c r="B15" s="20" t="s">
        <v>357</v>
      </c>
      <c r="C15" s="129">
        <v>23.46</v>
      </c>
      <c r="D15" s="130">
        <f t="shared" si="0"/>
        <v>22.03</v>
      </c>
      <c r="E15" s="129">
        <v>22.03</v>
      </c>
      <c r="F15" s="131"/>
    </row>
    <row r="16" ht="20.1" customHeight="1" spans="1:6">
      <c r="A16" s="19" t="s">
        <v>358</v>
      </c>
      <c r="B16" s="20" t="s">
        <v>359</v>
      </c>
      <c r="C16" s="129">
        <v>9.38</v>
      </c>
      <c r="D16" s="130">
        <f t="shared" si="0"/>
        <v>8.81</v>
      </c>
      <c r="E16" s="129">
        <v>8.81</v>
      </c>
      <c r="F16" s="131"/>
    </row>
    <row r="17" ht="20.1" customHeight="1" spans="1:6">
      <c r="A17" s="19">
        <v>210</v>
      </c>
      <c r="B17" s="20" t="s">
        <v>360</v>
      </c>
      <c r="C17" s="129">
        <f>C18</f>
        <v>13.86</v>
      </c>
      <c r="D17" s="130">
        <f t="shared" si="0"/>
        <v>13.17</v>
      </c>
      <c r="E17" s="129">
        <f>E18</f>
        <v>13.17</v>
      </c>
      <c r="F17" s="131"/>
    </row>
    <row r="18" ht="20.1" customHeight="1" spans="1:6">
      <c r="A18" s="19" t="s">
        <v>361</v>
      </c>
      <c r="B18" s="20" t="s">
        <v>362</v>
      </c>
      <c r="C18" s="129">
        <f>C19</f>
        <v>13.86</v>
      </c>
      <c r="D18" s="130">
        <f t="shared" si="0"/>
        <v>13.17</v>
      </c>
      <c r="E18" s="129">
        <f>E19+E20</f>
        <v>13.17</v>
      </c>
      <c r="F18" s="131"/>
    </row>
    <row r="19" ht="20.1" customHeight="1" spans="1:6">
      <c r="A19" s="19" t="s">
        <v>363</v>
      </c>
      <c r="B19" s="20" t="s">
        <v>364</v>
      </c>
      <c r="C19" s="129">
        <v>13.86</v>
      </c>
      <c r="D19" s="130">
        <f t="shared" si="0"/>
        <v>10.57</v>
      </c>
      <c r="E19" s="129">
        <v>10.57</v>
      </c>
      <c r="F19" s="131"/>
    </row>
    <row r="20" ht="20.1" customHeight="1" spans="1:6">
      <c r="A20" s="19" t="s">
        <v>365</v>
      </c>
      <c r="B20" s="20" t="s">
        <v>366</v>
      </c>
      <c r="C20" s="129"/>
      <c r="D20" s="130">
        <f t="shared" si="0"/>
        <v>2.6</v>
      </c>
      <c r="E20" s="129">
        <v>2.6</v>
      </c>
      <c r="F20" s="131"/>
    </row>
    <row r="21" ht="20.1" customHeight="1" spans="1:6">
      <c r="A21" s="19" t="s">
        <v>367</v>
      </c>
      <c r="B21" s="20" t="s">
        <v>368</v>
      </c>
      <c r="C21" s="129"/>
      <c r="D21" s="130"/>
      <c r="E21" s="129"/>
      <c r="F21" s="131">
        <f>F22</f>
        <v>1.1</v>
      </c>
    </row>
    <row r="22" ht="20.1" customHeight="1" spans="1:6">
      <c r="A22" s="19" t="s">
        <v>369</v>
      </c>
      <c r="B22" s="20" t="s">
        <v>370</v>
      </c>
      <c r="C22" s="129"/>
      <c r="D22" s="130"/>
      <c r="E22" s="129"/>
      <c r="F22" s="131">
        <f>F23</f>
        <v>1.1</v>
      </c>
    </row>
    <row r="23" ht="20.1" customHeight="1" spans="1:6">
      <c r="A23" s="19" t="s">
        <v>371</v>
      </c>
      <c r="B23" s="20" t="s">
        <v>372</v>
      </c>
      <c r="C23" s="129"/>
      <c r="D23" s="130"/>
      <c r="E23" s="129"/>
      <c r="F23" s="131">
        <v>1.1</v>
      </c>
    </row>
    <row r="24" ht="20.1" customHeight="1" spans="1:6">
      <c r="A24" s="19">
        <v>221</v>
      </c>
      <c r="B24" s="20" t="s">
        <v>373</v>
      </c>
      <c r="C24" s="129">
        <f>C25</f>
        <v>14.08</v>
      </c>
      <c r="D24" s="130">
        <f>E24+F24</f>
        <v>13.22</v>
      </c>
      <c r="E24" s="129">
        <f>E25</f>
        <v>13.22</v>
      </c>
      <c r="F24" s="131"/>
    </row>
    <row r="25" ht="20.1" customHeight="1" spans="1:6">
      <c r="A25" s="19" t="s">
        <v>374</v>
      </c>
      <c r="B25" s="20" t="s">
        <v>375</v>
      </c>
      <c r="C25" s="129">
        <f>C26</f>
        <v>14.08</v>
      </c>
      <c r="D25" s="130">
        <f>E25+F25</f>
        <v>13.22</v>
      </c>
      <c r="E25" s="129">
        <f>E26</f>
        <v>13.22</v>
      </c>
      <c r="F25" s="131"/>
    </row>
    <row r="26" ht="20.1" customHeight="1" spans="1:6">
      <c r="A26" s="19" t="s">
        <v>376</v>
      </c>
      <c r="B26" s="20" t="s">
        <v>377</v>
      </c>
      <c r="C26" s="129">
        <v>14.08</v>
      </c>
      <c r="D26" s="130">
        <f>E26+F26</f>
        <v>13.22</v>
      </c>
      <c r="E26" s="129">
        <v>13.22</v>
      </c>
      <c r="F26" s="131"/>
    </row>
    <row r="27" ht="20.1" customHeight="1" spans="1:6">
      <c r="A27" s="132"/>
      <c r="B27" s="128"/>
      <c r="C27" s="129"/>
      <c r="D27" s="130"/>
      <c r="E27" s="129"/>
      <c r="F27" s="131"/>
    </row>
    <row r="28" ht="20.1" customHeight="1" spans="1:6">
      <c r="A28" s="61"/>
      <c r="B28" s="106"/>
      <c r="C28" s="129"/>
      <c r="D28" s="130"/>
      <c r="E28" s="129"/>
      <c r="F28" s="131"/>
    </row>
    <row r="29" ht="20.1" customHeight="1" spans="1:6">
      <c r="A29" s="61"/>
      <c r="B29" s="106"/>
      <c r="C29" s="61"/>
      <c r="D29" s="106"/>
      <c r="E29" s="61"/>
      <c r="F29" s="105"/>
    </row>
    <row r="30" ht="20.1" customHeight="1" spans="1:6">
      <c r="A30" s="24"/>
      <c r="B30" s="25"/>
      <c r="C30" s="133"/>
      <c r="D30" s="134"/>
      <c r="E30" s="135"/>
      <c r="F30" s="136"/>
    </row>
    <row r="31" ht="20.1" customHeight="1" spans="1:6">
      <c r="A31" s="101" t="s">
        <v>378</v>
      </c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D34" s="3"/>
      <c r="E34" s="3"/>
      <c r="F34" s="3"/>
    </row>
    <row r="35" customHeight="1" spans="1:6">
      <c r="A35" s="3"/>
      <c r="B35" s="3"/>
      <c r="C35" s="3"/>
      <c r="E35" s="3"/>
      <c r="F35" s="3"/>
    </row>
    <row r="36" customHeight="1" spans="1:6">
      <c r="A36" s="3"/>
      <c r="B36" s="3"/>
      <c r="C36" s="3"/>
      <c r="E36" s="3"/>
      <c r="F36" s="3"/>
    </row>
    <row r="37" s="3" customFormat="1" customHeight="1"/>
  </sheetData>
  <mergeCells count="4">
    <mergeCell ref="A2:F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showGridLines="0" showZeros="0" workbookViewId="0">
      <selection activeCell="I8" sqref="I8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379</v>
      </c>
      <c r="E1" s="115"/>
    </row>
    <row r="2" ht="34.5" customHeight="1" spans="1:5">
      <c r="A2" s="116" t="s">
        <v>380</v>
      </c>
      <c r="B2" s="116"/>
      <c r="C2" s="116"/>
      <c r="D2" s="116"/>
      <c r="E2" s="116"/>
    </row>
    <row r="3" customHeight="1" spans="1:5">
      <c r="A3" s="117"/>
      <c r="B3" s="117"/>
      <c r="C3" s="117"/>
      <c r="D3" s="117"/>
      <c r="E3" s="117"/>
    </row>
    <row r="4" s="103" customFormat="1" ht="30.75" customHeight="1" spans="1:5">
      <c r="A4" s="10"/>
      <c r="B4" s="9"/>
      <c r="C4" s="9"/>
      <c r="D4" s="9"/>
      <c r="E4" s="118" t="s">
        <v>313</v>
      </c>
    </row>
    <row r="5" s="103" customFormat="1" customHeight="1" spans="1:5">
      <c r="A5" s="33" t="s">
        <v>381</v>
      </c>
      <c r="B5" s="33"/>
      <c r="C5" s="33" t="s">
        <v>382</v>
      </c>
      <c r="D5" s="33"/>
      <c r="E5" s="33"/>
    </row>
    <row r="6" s="103" customFormat="1" customHeight="1" spans="1:5">
      <c r="A6" s="33" t="s">
        <v>339</v>
      </c>
      <c r="B6" s="33" t="s">
        <v>340</v>
      </c>
      <c r="C6" s="33" t="s">
        <v>318</v>
      </c>
      <c r="D6" s="33" t="s">
        <v>383</v>
      </c>
      <c r="E6" s="33" t="s">
        <v>384</v>
      </c>
    </row>
    <row r="7" s="103" customFormat="1" customHeight="1" spans="1:10">
      <c r="A7" s="119" t="s">
        <v>385</v>
      </c>
      <c r="B7" s="120" t="s">
        <v>386</v>
      </c>
      <c r="C7" s="121">
        <f>D7+E7</f>
        <v>354.01</v>
      </c>
      <c r="D7" s="121">
        <f>D8+D29</f>
        <v>234.2</v>
      </c>
      <c r="E7" s="121">
        <f>E19</f>
        <v>119.81</v>
      </c>
      <c r="J7" s="87"/>
    </row>
    <row r="8" s="103" customFormat="1" customHeight="1" spans="1:7">
      <c r="A8" s="122" t="s">
        <v>387</v>
      </c>
      <c r="B8" s="44" t="s">
        <v>388</v>
      </c>
      <c r="C8" s="121">
        <f t="shared" ref="C8:C31" si="0">D8+E8</f>
        <v>233.98</v>
      </c>
      <c r="D8" s="123">
        <v>233.98</v>
      </c>
      <c r="E8" s="121"/>
      <c r="G8" s="87"/>
    </row>
    <row r="9" s="103" customFormat="1" customHeight="1" spans="1:11">
      <c r="A9" s="122" t="s">
        <v>389</v>
      </c>
      <c r="B9" s="44" t="s">
        <v>390</v>
      </c>
      <c r="C9" s="121">
        <f t="shared" si="0"/>
        <v>54.09</v>
      </c>
      <c r="D9" s="121">
        <v>54.09</v>
      </c>
      <c r="E9" s="121"/>
      <c r="F9" s="87"/>
      <c r="G9" s="87"/>
      <c r="K9" s="87"/>
    </row>
    <row r="10" s="103" customFormat="1" customHeight="1" spans="1:8">
      <c r="A10" s="122" t="s">
        <v>391</v>
      </c>
      <c r="B10" s="44" t="s">
        <v>392</v>
      </c>
      <c r="C10" s="121">
        <f t="shared" si="0"/>
        <v>47.77</v>
      </c>
      <c r="D10" s="121">
        <v>47.77</v>
      </c>
      <c r="E10" s="121"/>
      <c r="F10" s="87"/>
      <c r="H10" s="87"/>
    </row>
    <row r="11" s="103" customFormat="1" customHeight="1" spans="1:8">
      <c r="A11" s="122" t="s">
        <v>393</v>
      </c>
      <c r="B11" s="44" t="s">
        <v>394</v>
      </c>
      <c r="C11" s="121">
        <f t="shared" si="0"/>
        <v>8.29</v>
      </c>
      <c r="D11" s="121">
        <v>8.29</v>
      </c>
      <c r="E11" s="121"/>
      <c r="F11" s="87"/>
      <c r="H11" s="87"/>
    </row>
    <row r="12" s="103" customFormat="1" customHeight="1" spans="1:10">
      <c r="A12" s="122" t="s">
        <v>395</v>
      </c>
      <c r="B12" s="44" t="s">
        <v>396</v>
      </c>
      <c r="C12" s="121">
        <f t="shared" si="0"/>
        <v>22.03</v>
      </c>
      <c r="D12" s="121">
        <v>22.03</v>
      </c>
      <c r="E12" s="121"/>
      <c r="F12" s="87"/>
      <c r="J12" s="87"/>
    </row>
    <row r="13" s="103" customFormat="1" customHeight="1" spans="1:11">
      <c r="A13" s="122" t="s">
        <v>397</v>
      </c>
      <c r="B13" s="44" t="s">
        <v>398</v>
      </c>
      <c r="C13" s="121">
        <f t="shared" si="0"/>
        <v>8.81</v>
      </c>
      <c r="D13" s="121">
        <v>8.81</v>
      </c>
      <c r="E13" s="121"/>
      <c r="F13" s="87"/>
      <c r="G13" s="87"/>
      <c r="K13" s="87"/>
    </row>
    <row r="14" s="103" customFormat="1" customHeight="1" spans="1:7">
      <c r="A14" s="122" t="s">
        <v>399</v>
      </c>
      <c r="B14" s="124" t="s">
        <v>400</v>
      </c>
      <c r="C14" s="121">
        <f t="shared" si="0"/>
        <v>10.57</v>
      </c>
      <c r="D14" s="121">
        <v>10.57</v>
      </c>
      <c r="E14" s="121"/>
      <c r="F14" s="87"/>
      <c r="G14" s="87"/>
    </row>
    <row r="15" s="103" customFormat="1" customHeight="1" spans="1:7">
      <c r="A15" s="122" t="s">
        <v>401</v>
      </c>
      <c r="B15" s="81" t="s">
        <v>402</v>
      </c>
      <c r="C15" s="121">
        <f t="shared" si="0"/>
        <v>1.1</v>
      </c>
      <c r="D15" s="121">
        <v>1.1</v>
      </c>
      <c r="E15" s="121"/>
      <c r="F15" s="87"/>
      <c r="G15" s="87"/>
    </row>
    <row r="16" s="103" customFormat="1" customHeight="1" spans="1:16">
      <c r="A16" s="122" t="s">
        <v>403</v>
      </c>
      <c r="B16" s="81" t="s">
        <v>404</v>
      </c>
      <c r="C16" s="121">
        <f t="shared" si="0"/>
        <v>13.22</v>
      </c>
      <c r="D16" s="121">
        <v>13.22</v>
      </c>
      <c r="E16" s="121"/>
      <c r="F16" s="87"/>
      <c r="G16" s="87"/>
      <c r="P16" s="87"/>
    </row>
    <row r="17" s="103" customFormat="1" customHeight="1" spans="1:11">
      <c r="A17" s="122" t="s">
        <v>405</v>
      </c>
      <c r="B17" s="124" t="s">
        <v>406</v>
      </c>
      <c r="C17" s="121">
        <f t="shared" si="0"/>
        <v>2.4</v>
      </c>
      <c r="D17" s="121">
        <v>2.4</v>
      </c>
      <c r="E17" s="121"/>
      <c r="F17" s="87"/>
      <c r="G17" s="87"/>
      <c r="H17" s="87"/>
      <c r="K17" s="87"/>
    </row>
    <row r="18" s="103" customFormat="1" customHeight="1" spans="1:9">
      <c r="A18" s="122" t="s">
        <v>407</v>
      </c>
      <c r="B18" s="124" t="s">
        <v>408</v>
      </c>
      <c r="C18" s="121">
        <f t="shared" si="0"/>
        <v>65.69</v>
      </c>
      <c r="D18" s="121">
        <v>65.69</v>
      </c>
      <c r="E18" s="121"/>
      <c r="F18" s="87"/>
      <c r="G18" s="87"/>
      <c r="H18" s="87"/>
      <c r="I18" s="87"/>
    </row>
    <row r="19" s="103" customFormat="1" customHeight="1" spans="1:10">
      <c r="A19" s="122" t="s">
        <v>409</v>
      </c>
      <c r="B19" s="124" t="s">
        <v>410</v>
      </c>
      <c r="C19" s="121">
        <f t="shared" si="0"/>
        <v>119.81</v>
      </c>
      <c r="D19" s="121"/>
      <c r="E19" s="121">
        <v>119.81</v>
      </c>
      <c r="F19" s="87"/>
      <c r="G19" s="87"/>
      <c r="H19" s="87"/>
      <c r="I19" s="87"/>
      <c r="J19" s="87"/>
    </row>
    <row r="20" s="103" customFormat="1" customHeight="1" spans="1:8">
      <c r="A20" s="122" t="s">
        <v>411</v>
      </c>
      <c r="B20" s="124" t="s">
        <v>412</v>
      </c>
      <c r="C20" s="121">
        <f t="shared" si="0"/>
        <v>75</v>
      </c>
      <c r="D20" s="121"/>
      <c r="E20" s="121">
        <v>75</v>
      </c>
      <c r="F20" s="87"/>
      <c r="G20" s="87"/>
      <c r="H20" s="87"/>
    </row>
    <row r="21" s="103" customFormat="1" customHeight="1" spans="1:6">
      <c r="A21" s="122" t="s">
        <v>413</v>
      </c>
      <c r="B21" s="124" t="s">
        <v>414</v>
      </c>
      <c r="C21" s="121">
        <f t="shared" si="0"/>
        <v>4.68</v>
      </c>
      <c r="D21" s="121"/>
      <c r="E21" s="121">
        <v>4.68</v>
      </c>
      <c r="F21" s="87"/>
    </row>
    <row r="22" s="103" customFormat="1" customHeight="1" spans="1:9">
      <c r="A22" s="122" t="s">
        <v>415</v>
      </c>
      <c r="B22" s="81" t="s">
        <v>416</v>
      </c>
      <c r="C22" s="121">
        <f t="shared" si="0"/>
        <v>0.16</v>
      </c>
      <c r="D22" s="121"/>
      <c r="E22" s="121">
        <v>0.16</v>
      </c>
      <c r="F22" s="87"/>
      <c r="G22" s="87"/>
      <c r="H22" s="87"/>
      <c r="I22" s="87"/>
    </row>
    <row r="23" s="103" customFormat="1" customHeight="1" spans="1:16">
      <c r="A23" s="122" t="s">
        <v>417</v>
      </c>
      <c r="B23" s="124" t="s">
        <v>418</v>
      </c>
      <c r="C23" s="121">
        <f t="shared" si="0"/>
        <v>17.82</v>
      </c>
      <c r="D23" s="121"/>
      <c r="E23" s="121">
        <v>17.82</v>
      </c>
      <c r="F23" s="87"/>
      <c r="G23" s="87"/>
      <c r="I23" s="87"/>
      <c r="P23" s="87"/>
    </row>
    <row r="24" s="103" customFormat="1" customHeight="1" spans="1:16">
      <c r="A24" s="122" t="s">
        <v>419</v>
      </c>
      <c r="B24" s="124" t="s">
        <v>420</v>
      </c>
      <c r="C24" s="121">
        <f t="shared" si="0"/>
        <v>1.38</v>
      </c>
      <c r="D24" s="121"/>
      <c r="E24" s="121">
        <v>1.38</v>
      </c>
      <c r="F24" s="87"/>
      <c r="G24" s="87"/>
      <c r="H24" s="87"/>
      <c r="P24" s="87"/>
    </row>
    <row r="25" s="103" customFormat="1" customHeight="1" spans="1:10">
      <c r="A25" s="122" t="s">
        <v>421</v>
      </c>
      <c r="B25" s="124" t="s">
        <v>422</v>
      </c>
      <c r="C25" s="121">
        <f t="shared" si="0"/>
        <v>1.79</v>
      </c>
      <c r="D25" s="121"/>
      <c r="E25" s="121">
        <v>1.79</v>
      </c>
      <c r="F25" s="87"/>
      <c r="G25" s="87"/>
      <c r="H25" s="87"/>
      <c r="J25" s="87"/>
    </row>
    <row r="26" s="103" customFormat="1" ht="17.25" customHeight="1" spans="1:9">
      <c r="A26" s="122" t="s">
        <v>423</v>
      </c>
      <c r="B26" s="124" t="s">
        <v>424</v>
      </c>
      <c r="C26" s="121">
        <f t="shared" si="0"/>
        <v>6</v>
      </c>
      <c r="D26" s="121"/>
      <c r="E26" s="121">
        <v>6</v>
      </c>
      <c r="F26" s="87"/>
      <c r="G26" s="87"/>
      <c r="H26" s="87"/>
      <c r="I26" s="87"/>
    </row>
    <row r="27" s="103" customFormat="1" ht="17.25" customHeight="1" spans="1:8">
      <c r="A27" s="122" t="s">
        <v>425</v>
      </c>
      <c r="B27" s="44" t="s">
        <v>426</v>
      </c>
      <c r="C27" s="121">
        <f t="shared" si="0"/>
        <v>12.38</v>
      </c>
      <c r="D27" s="123"/>
      <c r="E27" s="121">
        <v>12.38</v>
      </c>
      <c r="F27" s="87"/>
      <c r="H27" s="87"/>
    </row>
    <row r="28" s="103" customFormat="1" ht="17.25" customHeight="1" spans="1:7">
      <c r="A28" s="122" t="s">
        <v>427</v>
      </c>
      <c r="B28" s="124" t="s">
        <v>428</v>
      </c>
      <c r="C28" s="121">
        <f t="shared" si="0"/>
        <v>0.59</v>
      </c>
      <c r="D28" s="121"/>
      <c r="E28" s="121">
        <v>0.59</v>
      </c>
      <c r="F28" s="87"/>
      <c r="G28" s="87"/>
    </row>
    <row r="29" s="103" customFormat="1" ht="17.25" customHeight="1" spans="1:10">
      <c r="A29" s="122" t="s">
        <v>429</v>
      </c>
      <c r="B29" s="124" t="s">
        <v>430</v>
      </c>
      <c r="C29" s="121">
        <f t="shared" si="0"/>
        <v>0.22</v>
      </c>
      <c r="D29" s="121">
        <f>D30+D31</f>
        <v>0.22</v>
      </c>
      <c r="E29" s="121"/>
      <c r="F29" s="87"/>
      <c r="G29" s="87"/>
      <c r="I29" s="87"/>
      <c r="J29" s="87"/>
    </row>
    <row r="30" s="103" customFormat="1" ht="17.25" customHeight="1" spans="1:7">
      <c r="A30" s="122" t="s">
        <v>431</v>
      </c>
      <c r="B30" s="124" t="s">
        <v>406</v>
      </c>
      <c r="C30" s="121">
        <f t="shared" si="0"/>
        <v>0.2</v>
      </c>
      <c r="D30" s="121">
        <v>0.2</v>
      </c>
      <c r="E30" s="125"/>
      <c r="F30" s="87"/>
      <c r="G30" s="87"/>
    </row>
    <row r="31" s="103" customFormat="1" ht="17.25" customHeight="1" spans="1:7">
      <c r="A31" s="122" t="s">
        <v>432</v>
      </c>
      <c r="B31" s="124" t="s">
        <v>433</v>
      </c>
      <c r="C31" s="121">
        <f t="shared" si="0"/>
        <v>0.02</v>
      </c>
      <c r="D31" s="121">
        <v>0.02</v>
      </c>
      <c r="E31" s="125"/>
      <c r="F31" s="87"/>
      <c r="G31" s="87"/>
    </row>
    <row r="32" customHeight="1" spans="1:5">
      <c r="A32" s="1" t="s">
        <v>434</v>
      </c>
      <c r="C32" s="3"/>
      <c r="D32" s="3"/>
      <c r="E32" s="3"/>
    </row>
    <row r="33" customHeight="1" spans="4:14">
      <c r="D33" s="3"/>
      <c r="E33" s="3"/>
      <c r="F33" s="3"/>
      <c r="N33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4"/>
  <sheetViews>
    <sheetView showGridLines="0" showZeros="0" workbookViewId="0">
      <selection activeCell="H18" sqref="H1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435</v>
      </c>
      <c r="L1" s="111"/>
    </row>
    <row r="2" ht="27" spans="1:12">
      <c r="A2" s="88" t="s">
        <v>436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20.1" customHeight="1" spans="1:12">
      <c r="A3" s="10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30.75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1" t="s">
        <v>313</v>
      </c>
    </row>
    <row r="5" ht="20.1" customHeight="1" spans="1:12">
      <c r="A5" s="33" t="s">
        <v>337</v>
      </c>
      <c r="B5" s="33"/>
      <c r="C5" s="33"/>
      <c r="D5" s="33"/>
      <c r="E5" s="33"/>
      <c r="F5" s="93"/>
      <c r="G5" s="33" t="s">
        <v>338</v>
      </c>
      <c r="H5" s="33"/>
      <c r="I5" s="33"/>
      <c r="J5" s="33"/>
      <c r="K5" s="33"/>
      <c r="L5" s="33"/>
    </row>
    <row r="6" ht="14.25" spans="1:12">
      <c r="A6" s="61" t="s">
        <v>318</v>
      </c>
      <c r="B6" s="104" t="s">
        <v>437</v>
      </c>
      <c r="C6" s="61" t="s">
        <v>438</v>
      </c>
      <c r="D6" s="61"/>
      <c r="E6" s="61"/>
      <c r="F6" s="105" t="s">
        <v>439</v>
      </c>
      <c r="G6" s="106" t="s">
        <v>318</v>
      </c>
      <c r="H6" s="14" t="s">
        <v>437</v>
      </c>
      <c r="I6" s="61" t="s">
        <v>438</v>
      </c>
      <c r="J6" s="61"/>
      <c r="K6" s="112"/>
      <c r="L6" s="61" t="s">
        <v>439</v>
      </c>
    </row>
    <row r="7" ht="28.5" spans="1:12">
      <c r="A7" s="94"/>
      <c r="B7" s="13"/>
      <c r="C7" s="95" t="s">
        <v>341</v>
      </c>
      <c r="D7" s="107" t="s">
        <v>440</v>
      </c>
      <c r="E7" s="107" t="s">
        <v>441</v>
      </c>
      <c r="F7" s="94"/>
      <c r="G7" s="108"/>
      <c r="H7" s="13"/>
      <c r="I7" s="113" t="s">
        <v>341</v>
      </c>
      <c r="J7" s="107" t="s">
        <v>440</v>
      </c>
      <c r="K7" s="114" t="s">
        <v>441</v>
      </c>
      <c r="L7" s="94"/>
    </row>
    <row r="8" ht="20.1" customHeight="1" spans="1:12">
      <c r="A8" s="109">
        <f>B8+C8+F8</f>
        <v>108.5</v>
      </c>
      <c r="B8" s="109">
        <v>33</v>
      </c>
      <c r="C8" s="109">
        <v>11</v>
      </c>
      <c r="D8" s="109"/>
      <c r="E8" s="109">
        <v>11</v>
      </c>
      <c r="F8" s="110">
        <v>64.5</v>
      </c>
      <c r="G8" s="47">
        <f>H8+I8+L8</f>
        <v>109</v>
      </c>
      <c r="H8" s="26">
        <v>40</v>
      </c>
      <c r="I8" s="45">
        <v>16</v>
      </c>
      <c r="J8" s="46"/>
      <c r="K8" s="47">
        <v>16</v>
      </c>
      <c r="L8" s="26">
        <v>53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5"/>
  <sheetViews>
    <sheetView showGridLines="0" showZeros="0" workbookViewId="0">
      <selection activeCell="C17" sqref="C17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442</v>
      </c>
      <c r="E1" s="55"/>
    </row>
    <row r="2" ht="27" spans="1:5">
      <c r="A2" s="88" t="s">
        <v>443</v>
      </c>
      <c r="B2" s="88"/>
      <c r="C2" s="88"/>
      <c r="D2" s="88"/>
      <c r="E2" s="88"/>
    </row>
    <row r="3" ht="20.1" customHeight="1" spans="1:5">
      <c r="A3" s="89"/>
      <c r="B3" s="89"/>
      <c r="C3" s="89"/>
      <c r="D3" s="89"/>
      <c r="E3" s="89"/>
    </row>
    <row r="4" ht="30.75" customHeight="1" spans="1:5">
      <c r="A4" s="90"/>
      <c r="B4" s="91"/>
      <c r="C4" s="91"/>
      <c r="D4" s="91"/>
      <c r="E4" s="92" t="s">
        <v>313</v>
      </c>
    </row>
    <row r="5" ht="20.1" customHeight="1" spans="1:5">
      <c r="A5" s="33" t="s">
        <v>339</v>
      </c>
      <c r="B5" s="93" t="s">
        <v>340</v>
      </c>
      <c r="C5" s="33" t="s">
        <v>444</v>
      </c>
      <c r="D5" s="33"/>
      <c r="E5" s="33"/>
    </row>
    <row r="6" ht="20.1" customHeight="1" spans="1:5">
      <c r="A6" s="94"/>
      <c r="B6" s="94"/>
      <c r="C6" s="95" t="s">
        <v>318</v>
      </c>
      <c r="D6" s="95" t="s">
        <v>342</v>
      </c>
      <c r="E6" s="95" t="s">
        <v>343</v>
      </c>
    </row>
    <row r="7" ht="20.1" customHeight="1" spans="1:5">
      <c r="A7" s="96"/>
      <c r="B7" s="94"/>
      <c r="C7" s="97"/>
      <c r="D7" s="98"/>
      <c r="E7" s="95"/>
    </row>
    <row r="8" ht="20.1" customHeight="1" spans="1:5">
      <c r="A8" s="99"/>
      <c r="B8" s="100" t="s">
        <v>445</v>
      </c>
      <c r="C8" s="46"/>
      <c r="D8" s="47"/>
      <c r="E8" s="26"/>
    </row>
    <row r="9" ht="20.25" customHeight="1" spans="1:5">
      <c r="A9" s="101" t="s">
        <v>446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4"/>
  <sheetViews>
    <sheetView showGridLines="0" showZeros="0" workbookViewId="0">
      <selection activeCell="A21" sqref="A21:D21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447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ht="33.75" customHeight="1" spans="1:251">
      <c r="A2" s="56" t="s">
        <v>448</v>
      </c>
      <c r="B2" s="56"/>
      <c r="C2" s="56"/>
      <c r="D2" s="5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customHeight="1" spans="1:25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ht="30.75" customHeight="1" spans="1:251">
      <c r="A4" s="10"/>
      <c r="B4" s="59"/>
      <c r="C4" s="60"/>
      <c r="D4" s="11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33" t="s">
        <v>314</v>
      </c>
      <c r="B5" s="33"/>
      <c r="C5" s="33" t="s">
        <v>315</v>
      </c>
      <c r="D5" s="3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3" t="s">
        <v>449</v>
      </c>
      <c r="B7" s="64">
        <v>4074.01</v>
      </c>
      <c r="C7" s="65" t="s">
        <v>344</v>
      </c>
      <c r="D7" s="66">
        <v>4152.85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7" t="s">
        <v>450</v>
      </c>
      <c r="B8" s="26"/>
      <c r="C8" s="68" t="s">
        <v>351</v>
      </c>
      <c r="D8" s="69">
        <v>30.86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451</v>
      </c>
      <c r="B9" s="64"/>
      <c r="C9" s="68" t="s">
        <v>360</v>
      </c>
      <c r="D9" s="69">
        <v>13.17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1" t="s">
        <v>452</v>
      </c>
      <c r="B10" s="72"/>
      <c r="C10" s="68" t="s">
        <v>373</v>
      </c>
      <c r="D10" s="69">
        <v>13.22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1" t="s">
        <v>453</v>
      </c>
      <c r="B11" s="72"/>
      <c r="C11" s="68" t="s">
        <v>368</v>
      </c>
      <c r="D11" s="69">
        <v>1.1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1" t="s">
        <v>454</v>
      </c>
      <c r="B12" s="26"/>
      <c r="C12" s="73"/>
      <c r="D12" s="69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4"/>
      <c r="B13" s="75"/>
      <c r="C13" s="76"/>
      <c r="D13" s="77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8" t="s">
        <v>455</v>
      </c>
      <c r="B14" s="79">
        <f>SUM(B7:B12)</f>
        <v>4074.01</v>
      </c>
      <c r="C14" s="80" t="s">
        <v>456</v>
      </c>
      <c r="D14" s="77">
        <v>4211.21</v>
      </c>
      <c r="F14" s="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1" t="s">
        <v>457</v>
      </c>
      <c r="B15" s="79"/>
      <c r="C15" s="68" t="s">
        <v>458</v>
      </c>
      <c r="D15" s="77"/>
      <c r="E15" s="3"/>
      <c r="F15" s="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81" t="s">
        <v>459</v>
      </c>
      <c r="B16" s="26">
        <v>137.2</v>
      </c>
      <c r="C16" s="76"/>
      <c r="D16" s="7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7">
      <c r="A17" s="82" t="s">
        <v>460</v>
      </c>
      <c r="B17" s="75">
        <f>B14+B15+B16</f>
        <v>4211.21</v>
      </c>
      <c r="C17" s="76" t="s">
        <v>461</v>
      </c>
      <c r="D17" s="77">
        <f>D14+D15</f>
        <v>4211.21</v>
      </c>
      <c r="E17" s="83"/>
      <c r="F17" s="84"/>
      <c r="G17" s="84"/>
    </row>
    <row r="18" s="30" customFormat="1" customHeight="1" spans="1:7">
      <c r="A18" s="85" t="s">
        <v>462</v>
      </c>
      <c r="B18" s="85"/>
      <c r="C18" s="85"/>
      <c r="D18" s="85"/>
      <c r="E18" s="86"/>
      <c r="F18" s="86"/>
      <c r="G18" s="86"/>
    </row>
    <row r="19" s="30" customFormat="1" customHeight="1" spans="1:7">
      <c r="A19" s="85" t="s">
        <v>463</v>
      </c>
      <c r="B19" s="85"/>
      <c r="C19" s="85"/>
      <c r="D19" s="85"/>
      <c r="E19" s="50"/>
      <c r="F19" s="50"/>
      <c r="G19" s="50"/>
    </row>
    <row r="20" s="30" customFormat="1" customHeight="1" spans="1:7">
      <c r="A20" s="85" t="s">
        <v>464</v>
      </c>
      <c r="B20" s="85"/>
      <c r="C20" s="85"/>
      <c r="D20" s="85"/>
      <c r="E20" s="50"/>
      <c r="F20" s="50"/>
      <c r="G20" s="50"/>
    </row>
    <row r="21" customHeight="1" spans="1:4">
      <c r="A21" s="85" t="s">
        <v>465</v>
      </c>
      <c r="B21" s="85"/>
      <c r="C21" s="85"/>
      <c r="D21" s="85"/>
    </row>
    <row r="24" customHeight="1" spans="3:3">
      <c r="C24" s="3"/>
    </row>
  </sheetData>
  <mergeCells count="7">
    <mergeCell ref="A2:D2"/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6"/>
  <sheetViews>
    <sheetView showGridLines="0" showZeros="0" workbookViewId="0">
      <selection activeCell="H11" sqref="H11"/>
    </sheetView>
  </sheetViews>
  <sheetFormatPr defaultColWidth="6.875" defaultRowHeight="12.75" customHeight="1"/>
  <cols>
    <col min="1" max="1" width="11" style="1" customWidth="1"/>
    <col min="2" max="2" width="40.37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466</v>
      </c>
      <c r="L1" s="51"/>
    </row>
    <row r="2" ht="40.5" customHeight="1" spans="1:12">
      <c r="A2" s="4" t="s">
        <v>467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52" t="s">
        <v>313</v>
      </c>
    </row>
    <row r="5" ht="24" customHeight="1" spans="1:12">
      <c r="A5" s="33" t="s">
        <v>468</v>
      </c>
      <c r="B5" s="33"/>
      <c r="C5" s="34" t="s">
        <v>318</v>
      </c>
      <c r="D5" s="12" t="s">
        <v>459</v>
      </c>
      <c r="E5" s="12" t="s">
        <v>449</v>
      </c>
      <c r="F5" s="12" t="s">
        <v>450</v>
      </c>
      <c r="G5" s="12" t="s">
        <v>451</v>
      </c>
      <c r="H5" s="33" t="s">
        <v>452</v>
      </c>
      <c r="I5" s="33"/>
      <c r="J5" s="12" t="s">
        <v>453</v>
      </c>
      <c r="K5" s="12" t="s">
        <v>454</v>
      </c>
      <c r="L5" s="14" t="s">
        <v>457</v>
      </c>
    </row>
    <row r="6" ht="27" customHeight="1" spans="1:12">
      <c r="A6" s="35" t="s">
        <v>339</v>
      </c>
      <c r="B6" s="36" t="s">
        <v>340</v>
      </c>
      <c r="C6" s="13"/>
      <c r="D6" s="13"/>
      <c r="E6" s="13"/>
      <c r="F6" s="13"/>
      <c r="G6" s="13"/>
      <c r="H6" s="37" t="s">
        <v>469</v>
      </c>
      <c r="I6" s="37" t="s">
        <v>470</v>
      </c>
      <c r="J6" s="13"/>
      <c r="K6" s="13"/>
      <c r="L6" s="13"/>
    </row>
    <row r="7" ht="27" customHeight="1" spans="1:12">
      <c r="A7" s="38"/>
      <c r="B7" s="39" t="s">
        <v>318</v>
      </c>
      <c r="C7" s="21">
        <f>'6 部门收支总表'!B17</f>
        <v>4211.21</v>
      </c>
      <c r="D7" s="21">
        <f>D8+D21</f>
        <v>137.2</v>
      </c>
      <c r="E7" s="21">
        <v>4074.01</v>
      </c>
      <c r="F7" s="13"/>
      <c r="G7" s="40"/>
      <c r="H7" s="41"/>
      <c r="I7" s="41"/>
      <c r="J7" s="13"/>
      <c r="K7" s="40"/>
      <c r="L7" s="13"/>
    </row>
    <row r="8" ht="27" customHeight="1" spans="1:12">
      <c r="A8" s="19">
        <v>201</v>
      </c>
      <c r="B8" s="20" t="s">
        <v>344</v>
      </c>
      <c r="C8" s="21">
        <f>D8+E8</f>
        <v>4152.85</v>
      </c>
      <c r="D8" s="21">
        <f>D9</f>
        <v>136.1</v>
      </c>
      <c r="E8" s="21">
        <f>E9</f>
        <v>4016.75</v>
      </c>
      <c r="F8" s="13"/>
      <c r="G8" s="40"/>
      <c r="H8" s="41"/>
      <c r="I8" s="41"/>
      <c r="J8" s="13"/>
      <c r="K8" s="40"/>
      <c r="L8" s="13"/>
    </row>
    <row r="9" ht="27" customHeight="1" spans="1:12">
      <c r="A9" s="19" t="s">
        <v>345</v>
      </c>
      <c r="B9" s="20" t="s">
        <v>346</v>
      </c>
      <c r="C9" s="21">
        <f t="shared" ref="C9:C26" si="0">D9+E9</f>
        <v>4152.85</v>
      </c>
      <c r="D9" s="21">
        <f>D11</f>
        <v>136.1</v>
      </c>
      <c r="E9" s="21">
        <f>E10+E11</f>
        <v>4016.75</v>
      </c>
      <c r="F9" s="13"/>
      <c r="G9" s="40"/>
      <c r="H9" s="41"/>
      <c r="I9" s="41"/>
      <c r="J9" s="13"/>
      <c r="K9" s="40"/>
      <c r="L9" s="13"/>
    </row>
    <row r="10" ht="27" customHeight="1" spans="1:12">
      <c r="A10" s="19" t="s">
        <v>347</v>
      </c>
      <c r="B10" s="20" t="s">
        <v>348</v>
      </c>
      <c r="C10" s="21">
        <f t="shared" si="0"/>
        <v>296.75</v>
      </c>
      <c r="D10" s="21"/>
      <c r="E10" s="21">
        <v>296.75</v>
      </c>
      <c r="F10" s="13"/>
      <c r="G10" s="40"/>
      <c r="H10" s="41"/>
      <c r="I10" s="41"/>
      <c r="J10" s="13"/>
      <c r="K10" s="40"/>
      <c r="L10" s="13"/>
    </row>
    <row r="11" ht="27" customHeight="1" spans="1:12">
      <c r="A11" s="19" t="s">
        <v>349</v>
      </c>
      <c r="B11" s="20" t="s">
        <v>350</v>
      </c>
      <c r="C11" s="21">
        <f t="shared" si="0"/>
        <v>3856.1</v>
      </c>
      <c r="D11" s="21">
        <v>136.1</v>
      </c>
      <c r="E11" s="21">
        <v>3720</v>
      </c>
      <c r="F11" s="13"/>
      <c r="G11" s="40"/>
      <c r="H11" s="41"/>
      <c r="I11" s="41"/>
      <c r="J11" s="13"/>
      <c r="K11" s="40"/>
      <c r="L11" s="13"/>
    </row>
    <row r="12" ht="27" customHeight="1" spans="1:12">
      <c r="A12" s="19">
        <v>208</v>
      </c>
      <c r="B12" s="20" t="s">
        <v>351</v>
      </c>
      <c r="C12" s="21">
        <f t="shared" si="0"/>
        <v>30.86</v>
      </c>
      <c r="D12" s="21"/>
      <c r="E12" s="21">
        <f>E13</f>
        <v>30.86</v>
      </c>
      <c r="F12" s="13"/>
      <c r="G12" s="40"/>
      <c r="H12" s="41"/>
      <c r="I12" s="41"/>
      <c r="J12" s="13"/>
      <c r="K12" s="40"/>
      <c r="L12" s="13"/>
    </row>
    <row r="13" ht="27" customHeight="1" spans="1:12">
      <c r="A13" s="19" t="s">
        <v>352</v>
      </c>
      <c r="B13" s="20" t="s">
        <v>353</v>
      </c>
      <c r="C13" s="21">
        <f t="shared" si="0"/>
        <v>30.86</v>
      </c>
      <c r="D13" s="21"/>
      <c r="E13" s="21">
        <f>E14+E15+E16</f>
        <v>30.86</v>
      </c>
      <c r="F13" s="13"/>
      <c r="G13" s="40"/>
      <c r="H13" s="41"/>
      <c r="I13" s="41"/>
      <c r="J13" s="13"/>
      <c r="K13" s="40"/>
      <c r="L13" s="13"/>
    </row>
    <row r="14" ht="27" customHeight="1" spans="1:12">
      <c r="A14" s="19" t="s">
        <v>354</v>
      </c>
      <c r="B14" s="20" t="s">
        <v>355</v>
      </c>
      <c r="C14" s="21">
        <f t="shared" si="0"/>
        <v>0.02</v>
      </c>
      <c r="D14" s="21"/>
      <c r="E14" s="21">
        <v>0.02</v>
      </c>
      <c r="F14" s="13"/>
      <c r="G14" s="40"/>
      <c r="H14" s="41"/>
      <c r="I14" s="41"/>
      <c r="J14" s="13"/>
      <c r="K14" s="40"/>
      <c r="L14" s="13"/>
    </row>
    <row r="15" ht="27" customHeight="1" spans="1:12">
      <c r="A15" s="19" t="s">
        <v>356</v>
      </c>
      <c r="B15" s="20" t="s">
        <v>357</v>
      </c>
      <c r="C15" s="21">
        <f t="shared" si="0"/>
        <v>22.03</v>
      </c>
      <c r="D15" s="21"/>
      <c r="E15" s="21">
        <v>22.03</v>
      </c>
      <c r="F15" s="13"/>
      <c r="G15" s="40"/>
      <c r="H15" s="41"/>
      <c r="I15" s="41"/>
      <c r="J15" s="13"/>
      <c r="K15" s="40"/>
      <c r="L15" s="13"/>
    </row>
    <row r="16" ht="27" customHeight="1" spans="1:12">
      <c r="A16" s="19" t="s">
        <v>358</v>
      </c>
      <c r="B16" s="20" t="s">
        <v>359</v>
      </c>
      <c r="C16" s="21">
        <f t="shared" si="0"/>
        <v>8.81</v>
      </c>
      <c r="D16" s="21"/>
      <c r="E16" s="21">
        <v>8.81</v>
      </c>
      <c r="F16" s="13"/>
      <c r="G16" s="40"/>
      <c r="H16" s="41"/>
      <c r="I16" s="41"/>
      <c r="J16" s="13"/>
      <c r="K16" s="40"/>
      <c r="L16" s="13"/>
    </row>
    <row r="17" ht="27" customHeight="1" spans="1:12">
      <c r="A17" s="19">
        <v>210</v>
      </c>
      <c r="B17" s="20" t="s">
        <v>360</v>
      </c>
      <c r="C17" s="21">
        <f t="shared" si="0"/>
        <v>13.17</v>
      </c>
      <c r="D17" s="21"/>
      <c r="E17" s="21">
        <f>E18</f>
        <v>13.17</v>
      </c>
      <c r="F17" s="13"/>
      <c r="G17" s="40"/>
      <c r="H17" s="41"/>
      <c r="I17" s="41"/>
      <c r="J17" s="13"/>
      <c r="K17" s="40"/>
      <c r="L17" s="13"/>
    </row>
    <row r="18" ht="27" customHeight="1" spans="1:12">
      <c r="A18" s="19" t="s">
        <v>361</v>
      </c>
      <c r="B18" s="20" t="s">
        <v>362</v>
      </c>
      <c r="C18" s="21">
        <f t="shared" si="0"/>
        <v>13.17</v>
      </c>
      <c r="D18" s="21"/>
      <c r="E18" s="21">
        <f>E19+E20</f>
        <v>13.17</v>
      </c>
      <c r="F18" s="13"/>
      <c r="G18" s="40"/>
      <c r="H18" s="41"/>
      <c r="I18" s="41"/>
      <c r="J18" s="13"/>
      <c r="K18" s="40"/>
      <c r="L18" s="13"/>
    </row>
    <row r="19" ht="27" customHeight="1" spans="1:12">
      <c r="A19" s="19" t="s">
        <v>363</v>
      </c>
      <c r="B19" s="20" t="s">
        <v>364</v>
      </c>
      <c r="C19" s="21">
        <f t="shared" si="0"/>
        <v>10.57</v>
      </c>
      <c r="D19" s="21"/>
      <c r="E19" s="21">
        <v>10.57</v>
      </c>
      <c r="F19" s="13"/>
      <c r="G19" s="40"/>
      <c r="H19" s="41"/>
      <c r="I19" s="41"/>
      <c r="J19" s="13"/>
      <c r="K19" s="40"/>
      <c r="L19" s="13"/>
    </row>
    <row r="20" ht="27" customHeight="1" spans="1:12">
      <c r="A20" s="19" t="s">
        <v>365</v>
      </c>
      <c r="B20" s="20" t="s">
        <v>366</v>
      </c>
      <c r="C20" s="21">
        <f t="shared" si="0"/>
        <v>2.6</v>
      </c>
      <c r="D20" s="21"/>
      <c r="E20" s="21">
        <v>2.6</v>
      </c>
      <c r="F20" s="13"/>
      <c r="G20" s="40"/>
      <c r="H20" s="41"/>
      <c r="I20" s="41"/>
      <c r="J20" s="13"/>
      <c r="K20" s="40"/>
      <c r="L20" s="13"/>
    </row>
    <row r="21" ht="27" customHeight="1" spans="1:12">
      <c r="A21" s="19" t="s">
        <v>367</v>
      </c>
      <c r="B21" s="20" t="s">
        <v>368</v>
      </c>
      <c r="C21" s="21">
        <f t="shared" si="0"/>
        <v>1.1</v>
      </c>
      <c r="D21" s="21">
        <f>D22</f>
        <v>1.1</v>
      </c>
      <c r="E21" s="21"/>
      <c r="F21" s="13"/>
      <c r="G21" s="40"/>
      <c r="H21" s="41"/>
      <c r="I21" s="41"/>
      <c r="J21" s="13"/>
      <c r="K21" s="40"/>
      <c r="L21" s="13"/>
    </row>
    <row r="22" ht="27" customHeight="1" spans="1:12">
      <c r="A22" s="19" t="s">
        <v>369</v>
      </c>
      <c r="B22" s="20" t="s">
        <v>370</v>
      </c>
      <c r="C22" s="21">
        <f t="shared" si="0"/>
        <v>1.1</v>
      </c>
      <c r="D22" s="21">
        <f>D23</f>
        <v>1.1</v>
      </c>
      <c r="E22" s="21"/>
      <c r="F22" s="13"/>
      <c r="G22" s="40"/>
      <c r="H22" s="41"/>
      <c r="I22" s="41"/>
      <c r="J22" s="13"/>
      <c r="K22" s="40"/>
      <c r="L22" s="13"/>
    </row>
    <row r="23" ht="27" customHeight="1" spans="1:12">
      <c r="A23" s="19" t="s">
        <v>371</v>
      </c>
      <c r="B23" s="20" t="s">
        <v>372</v>
      </c>
      <c r="C23" s="21">
        <f t="shared" si="0"/>
        <v>1.1</v>
      </c>
      <c r="D23" s="21">
        <v>1.1</v>
      </c>
      <c r="E23" s="21"/>
      <c r="F23" s="13"/>
      <c r="G23" s="40"/>
      <c r="H23" s="41"/>
      <c r="I23" s="41"/>
      <c r="J23" s="13"/>
      <c r="K23" s="40"/>
      <c r="L23" s="13"/>
    </row>
    <row r="24" ht="27" customHeight="1" spans="1:12">
      <c r="A24" s="19">
        <v>221</v>
      </c>
      <c r="B24" s="20" t="s">
        <v>373</v>
      </c>
      <c r="C24" s="21">
        <f t="shared" si="0"/>
        <v>13.22</v>
      </c>
      <c r="D24" s="21"/>
      <c r="E24" s="21">
        <f>E25</f>
        <v>13.22</v>
      </c>
      <c r="F24" s="13"/>
      <c r="G24" s="40"/>
      <c r="H24" s="41"/>
      <c r="I24" s="41"/>
      <c r="J24" s="13"/>
      <c r="K24" s="40"/>
      <c r="L24" s="13"/>
    </row>
    <row r="25" ht="27" customHeight="1" spans="1:12">
      <c r="A25" s="19" t="s">
        <v>374</v>
      </c>
      <c r="B25" s="20" t="s">
        <v>375</v>
      </c>
      <c r="C25" s="21">
        <f t="shared" si="0"/>
        <v>13.22</v>
      </c>
      <c r="D25" s="21"/>
      <c r="E25" s="21">
        <f>E26</f>
        <v>13.22</v>
      </c>
      <c r="F25" s="13"/>
      <c r="G25" s="40"/>
      <c r="H25" s="41"/>
      <c r="I25" s="41"/>
      <c r="J25" s="13"/>
      <c r="K25" s="40"/>
      <c r="L25" s="13"/>
    </row>
    <row r="26" ht="27" customHeight="1" spans="1:12">
      <c r="A26" s="19" t="s">
        <v>376</v>
      </c>
      <c r="B26" s="20" t="s">
        <v>377</v>
      </c>
      <c r="C26" s="21">
        <f t="shared" si="0"/>
        <v>13.22</v>
      </c>
      <c r="D26" s="21"/>
      <c r="E26" s="21">
        <v>13.22</v>
      </c>
      <c r="F26" s="13"/>
      <c r="G26" s="40"/>
      <c r="H26" s="41"/>
      <c r="I26" s="41"/>
      <c r="J26" s="13"/>
      <c r="K26" s="40"/>
      <c r="L26" s="13"/>
    </row>
    <row r="27" ht="27" customHeight="1" spans="1:12">
      <c r="A27" s="38"/>
      <c r="B27" s="42"/>
      <c r="C27" s="21"/>
      <c r="D27" s="21"/>
      <c r="E27" s="21"/>
      <c r="F27" s="13"/>
      <c r="G27" s="40"/>
      <c r="H27" s="41"/>
      <c r="I27" s="41"/>
      <c r="J27" s="13"/>
      <c r="K27" s="40"/>
      <c r="L27" s="13"/>
    </row>
    <row r="28" ht="27" customHeight="1" spans="1:12">
      <c r="A28" s="38"/>
      <c r="B28" s="42"/>
      <c r="C28" s="12"/>
      <c r="D28" s="12"/>
      <c r="E28" s="12"/>
      <c r="F28" s="13"/>
      <c r="G28" s="40"/>
      <c r="H28" s="41"/>
      <c r="I28" s="41"/>
      <c r="J28" s="13"/>
      <c r="K28" s="40"/>
      <c r="L28" s="13"/>
    </row>
    <row r="29" ht="27" customHeight="1" spans="1:12">
      <c r="A29" s="38"/>
      <c r="B29" s="42"/>
      <c r="C29" s="12"/>
      <c r="D29" s="12"/>
      <c r="E29" s="26"/>
      <c r="F29" s="13"/>
      <c r="G29" s="40"/>
      <c r="H29" s="41"/>
      <c r="I29" s="41"/>
      <c r="J29" s="13"/>
      <c r="K29" s="40"/>
      <c r="L29" s="13"/>
    </row>
    <row r="30" ht="27" customHeight="1" spans="1:12">
      <c r="A30" s="38"/>
      <c r="B30" s="42"/>
      <c r="C30" s="12"/>
      <c r="D30" s="12"/>
      <c r="E30" s="12"/>
      <c r="F30" s="13"/>
      <c r="G30" s="40"/>
      <c r="H30" s="41"/>
      <c r="I30" s="41"/>
      <c r="J30" s="13"/>
      <c r="K30" s="40"/>
      <c r="L30" s="13"/>
    </row>
    <row r="31" ht="20.1" customHeight="1" spans="1:12">
      <c r="A31" s="43"/>
      <c r="B31" s="44"/>
      <c r="C31" s="45"/>
      <c r="D31" s="45"/>
      <c r="E31" s="46"/>
      <c r="F31" s="26"/>
      <c r="G31" s="46"/>
      <c r="H31" s="47"/>
      <c r="I31" s="47"/>
      <c r="J31" s="26"/>
      <c r="K31" s="46"/>
      <c r="L31" s="26"/>
    </row>
    <row r="32" s="30" customFormat="1" ht="20.1" customHeight="1" spans="1:7">
      <c r="A32" s="48" t="s">
        <v>471</v>
      </c>
      <c r="B32" s="48"/>
      <c r="C32" s="48"/>
      <c r="D32" s="48"/>
      <c r="E32" s="48"/>
      <c r="F32" s="48"/>
      <c r="G32" s="48"/>
    </row>
    <row r="33" s="30" customFormat="1" ht="20.1" customHeight="1" spans="1:7">
      <c r="A33" s="49" t="s">
        <v>472</v>
      </c>
      <c r="B33" s="49"/>
      <c r="C33" s="49"/>
      <c r="D33" s="49"/>
      <c r="E33" s="49"/>
      <c r="F33" s="49"/>
      <c r="G33" s="50"/>
    </row>
    <row r="34" customHeight="1" spans="2:12">
      <c r="B34" s="3"/>
      <c r="C34" s="3"/>
      <c r="D34" s="3"/>
      <c r="F34" s="3"/>
      <c r="G34" s="3"/>
      <c r="H34" s="3"/>
      <c r="I34" s="3"/>
      <c r="J34" s="3"/>
      <c r="K34" s="3"/>
      <c r="L34" s="3"/>
    </row>
    <row r="35" customHeight="1" spans="2:12">
      <c r="B35" s="3"/>
      <c r="C35" s="3"/>
      <c r="I35" s="3"/>
      <c r="J35" s="3"/>
      <c r="K35" s="3"/>
      <c r="L35" s="3"/>
    </row>
    <row r="36" customHeight="1" spans="2:11">
      <c r="B36" s="3"/>
      <c r="J36" s="3"/>
      <c r="K36" s="3"/>
    </row>
  </sheetData>
  <mergeCells count="13">
    <mergeCell ref="A2:L2"/>
    <mergeCell ref="A5:B5"/>
    <mergeCell ref="H5:I5"/>
    <mergeCell ref="A32:G32"/>
    <mergeCell ref="A33:F33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6"/>
  <sheetViews>
    <sheetView showGridLines="0" showZeros="0" tabSelected="1" workbookViewId="0">
      <selection activeCell="F15" sqref="F15"/>
    </sheetView>
  </sheetViews>
  <sheetFormatPr defaultColWidth="6.875" defaultRowHeight="12.75" customHeight="1"/>
  <cols>
    <col min="1" max="1" width="17.125" style="1" customWidth="1"/>
    <col min="2" max="2" width="40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473</v>
      </c>
      <c r="B1" s="3"/>
    </row>
    <row r="2" ht="27" spans="1:8">
      <c r="A2" s="4" t="s">
        <v>474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6"/>
      <c r="C3" s="7"/>
      <c r="D3" s="7"/>
      <c r="E3" s="7"/>
      <c r="F3" s="7"/>
      <c r="G3" s="7"/>
      <c r="H3" s="8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339</v>
      </c>
      <c r="B5" s="12" t="s">
        <v>340</v>
      </c>
      <c r="C5" s="12" t="s">
        <v>318</v>
      </c>
      <c r="D5" s="13" t="s">
        <v>342</v>
      </c>
      <c r="E5" s="12" t="s">
        <v>343</v>
      </c>
      <c r="F5" s="12" t="s">
        <v>475</v>
      </c>
      <c r="G5" s="12" t="s">
        <v>476</v>
      </c>
      <c r="H5" s="12" t="s">
        <v>477</v>
      </c>
    </row>
    <row r="6" ht="29.25" customHeight="1" spans="1:8">
      <c r="A6" s="14"/>
      <c r="B6" s="15" t="s">
        <v>318</v>
      </c>
      <c r="C6" s="16">
        <f>'6 部门收支总表'!D14</f>
        <v>4211.21</v>
      </c>
      <c r="D6" s="17">
        <v>354.01</v>
      </c>
      <c r="E6" s="18">
        <f>E7+E20</f>
        <v>3857.2</v>
      </c>
      <c r="F6" s="14"/>
      <c r="G6" s="14"/>
      <c r="H6" s="14"/>
    </row>
    <row r="7" ht="29.25" customHeight="1" spans="1:8">
      <c r="A7" s="19">
        <v>201</v>
      </c>
      <c r="B7" s="20" t="s">
        <v>344</v>
      </c>
      <c r="C7" s="21">
        <f>D7+E7</f>
        <v>4152.85</v>
      </c>
      <c r="D7" s="17">
        <f>D8</f>
        <v>296.75</v>
      </c>
      <c r="E7" s="18">
        <f>E8</f>
        <v>3856.1</v>
      </c>
      <c r="F7" s="14"/>
      <c r="G7" s="14"/>
      <c r="H7" s="14"/>
    </row>
    <row r="8" ht="29.25" customHeight="1" spans="1:8">
      <c r="A8" s="19" t="s">
        <v>345</v>
      </c>
      <c r="B8" s="20" t="s">
        <v>346</v>
      </c>
      <c r="C8" s="21">
        <f t="shared" ref="C8:C25" si="0">D8+E8</f>
        <v>4152.85</v>
      </c>
      <c r="D8" s="17">
        <f>D9</f>
        <v>296.75</v>
      </c>
      <c r="E8" s="18">
        <f>E10</f>
        <v>3856.1</v>
      </c>
      <c r="F8" s="14"/>
      <c r="G8" s="14"/>
      <c r="H8" s="14"/>
    </row>
    <row r="9" ht="29.25" customHeight="1" spans="1:8">
      <c r="A9" s="19" t="s">
        <v>347</v>
      </c>
      <c r="B9" s="20" t="s">
        <v>348</v>
      </c>
      <c r="C9" s="21">
        <f t="shared" si="0"/>
        <v>296.75</v>
      </c>
      <c r="D9" s="17">
        <v>296.75</v>
      </c>
      <c r="E9" s="18"/>
      <c r="F9" s="14"/>
      <c r="G9" s="14"/>
      <c r="H9" s="14"/>
    </row>
    <row r="10" ht="29.25" customHeight="1" spans="1:8">
      <c r="A10" s="19" t="s">
        <v>349</v>
      </c>
      <c r="B10" s="20" t="s">
        <v>350</v>
      </c>
      <c r="C10" s="21">
        <f t="shared" si="0"/>
        <v>3856.1</v>
      </c>
      <c r="D10" s="17"/>
      <c r="E10" s="18">
        <f>3720+136.1</f>
        <v>3856.1</v>
      </c>
      <c r="F10" s="14"/>
      <c r="G10" s="14"/>
      <c r="H10" s="14"/>
    </row>
    <row r="11" ht="29.25" customHeight="1" spans="1:8">
      <c r="A11" s="19">
        <v>208</v>
      </c>
      <c r="B11" s="20" t="s">
        <v>351</v>
      </c>
      <c r="C11" s="21">
        <f t="shared" si="0"/>
        <v>30.86</v>
      </c>
      <c r="D11" s="17">
        <f>D13+D14+D15</f>
        <v>30.86</v>
      </c>
      <c r="E11" s="18"/>
      <c r="F11" s="14"/>
      <c r="G11" s="14"/>
      <c r="H11" s="14"/>
    </row>
    <row r="12" ht="29.25" customHeight="1" spans="1:8">
      <c r="A12" s="19" t="s">
        <v>352</v>
      </c>
      <c r="B12" s="20" t="s">
        <v>353</v>
      </c>
      <c r="C12" s="21">
        <f t="shared" si="0"/>
        <v>30.86</v>
      </c>
      <c r="D12" s="17">
        <f>D13+D14+D15</f>
        <v>30.86</v>
      </c>
      <c r="E12" s="18"/>
      <c r="F12" s="14"/>
      <c r="G12" s="14"/>
      <c r="H12" s="14"/>
    </row>
    <row r="13" ht="29.25" customHeight="1" spans="1:8">
      <c r="A13" s="19" t="s">
        <v>354</v>
      </c>
      <c r="B13" s="20" t="s">
        <v>355</v>
      </c>
      <c r="C13" s="21">
        <f t="shared" si="0"/>
        <v>0.02</v>
      </c>
      <c r="D13" s="17">
        <v>0.02</v>
      </c>
      <c r="E13" s="18"/>
      <c r="F13" s="14"/>
      <c r="G13" s="14"/>
      <c r="H13" s="14"/>
    </row>
    <row r="14" ht="29.25" customHeight="1" spans="1:8">
      <c r="A14" s="19" t="s">
        <v>356</v>
      </c>
      <c r="B14" s="20" t="s">
        <v>357</v>
      </c>
      <c r="C14" s="21">
        <f t="shared" si="0"/>
        <v>22.03</v>
      </c>
      <c r="D14" s="17">
        <v>22.03</v>
      </c>
      <c r="E14" s="18"/>
      <c r="F14" s="14"/>
      <c r="G14" s="14"/>
      <c r="H14" s="14"/>
    </row>
    <row r="15" ht="29.25" customHeight="1" spans="1:8">
      <c r="A15" s="19" t="s">
        <v>358</v>
      </c>
      <c r="B15" s="20" t="s">
        <v>359</v>
      </c>
      <c r="C15" s="21">
        <f t="shared" si="0"/>
        <v>8.81</v>
      </c>
      <c r="D15" s="17">
        <v>8.81</v>
      </c>
      <c r="E15" s="18"/>
      <c r="F15" s="14"/>
      <c r="G15" s="14"/>
      <c r="H15" s="14"/>
    </row>
    <row r="16" ht="29.25" customHeight="1" spans="1:8">
      <c r="A16" s="19">
        <v>210</v>
      </c>
      <c r="B16" s="20" t="s">
        <v>360</v>
      </c>
      <c r="C16" s="21">
        <f t="shared" si="0"/>
        <v>13.17</v>
      </c>
      <c r="D16" s="17">
        <f>D18+D19</f>
        <v>13.17</v>
      </c>
      <c r="E16" s="18"/>
      <c r="F16" s="14"/>
      <c r="G16" s="14"/>
      <c r="H16" s="14"/>
    </row>
    <row r="17" ht="29.25" customHeight="1" spans="1:8">
      <c r="A17" s="19" t="s">
        <v>361</v>
      </c>
      <c r="B17" s="20" t="s">
        <v>362</v>
      </c>
      <c r="C17" s="21">
        <f t="shared" si="0"/>
        <v>0</v>
      </c>
      <c r="D17" s="17"/>
      <c r="E17" s="18"/>
      <c r="F17" s="14"/>
      <c r="G17" s="14"/>
      <c r="H17" s="14"/>
    </row>
    <row r="18" ht="29.25" customHeight="1" spans="1:8">
      <c r="A18" s="19" t="s">
        <v>363</v>
      </c>
      <c r="B18" s="20" t="s">
        <v>364</v>
      </c>
      <c r="C18" s="21">
        <f t="shared" si="0"/>
        <v>10.57</v>
      </c>
      <c r="D18" s="17">
        <v>10.57</v>
      </c>
      <c r="E18" s="18"/>
      <c r="F18" s="14"/>
      <c r="G18" s="14"/>
      <c r="H18" s="14"/>
    </row>
    <row r="19" ht="29.25" customHeight="1" spans="1:8">
      <c r="A19" s="19" t="s">
        <v>365</v>
      </c>
      <c r="B19" s="20" t="s">
        <v>366</v>
      </c>
      <c r="C19" s="21">
        <f t="shared" si="0"/>
        <v>2.6</v>
      </c>
      <c r="D19" s="17">
        <v>2.6</v>
      </c>
      <c r="E19" s="18"/>
      <c r="F19" s="14"/>
      <c r="G19" s="14"/>
      <c r="H19" s="14"/>
    </row>
    <row r="20" ht="29.25" customHeight="1" spans="1:8">
      <c r="A20" s="19" t="s">
        <v>367</v>
      </c>
      <c r="B20" s="20" t="s">
        <v>368</v>
      </c>
      <c r="C20" s="21">
        <f t="shared" si="0"/>
        <v>1.1</v>
      </c>
      <c r="D20" s="17"/>
      <c r="E20" s="18">
        <f>E21</f>
        <v>1.1</v>
      </c>
      <c r="F20" s="14"/>
      <c r="G20" s="14"/>
      <c r="H20" s="14"/>
    </row>
    <row r="21" ht="29.25" customHeight="1" spans="1:8">
      <c r="A21" s="19" t="s">
        <v>369</v>
      </c>
      <c r="B21" s="20" t="s">
        <v>370</v>
      </c>
      <c r="C21" s="21">
        <f t="shared" si="0"/>
        <v>1.1</v>
      </c>
      <c r="D21" s="17"/>
      <c r="E21" s="18">
        <f>E22</f>
        <v>1.1</v>
      </c>
      <c r="F21" s="14"/>
      <c r="G21" s="14"/>
      <c r="H21" s="14"/>
    </row>
    <row r="22" ht="29.25" customHeight="1" spans="1:8">
      <c r="A22" s="19" t="s">
        <v>371</v>
      </c>
      <c r="B22" s="20" t="s">
        <v>372</v>
      </c>
      <c r="C22" s="21">
        <f t="shared" si="0"/>
        <v>1.1</v>
      </c>
      <c r="D22" s="17"/>
      <c r="E22" s="18">
        <v>1.1</v>
      </c>
      <c r="F22" s="14"/>
      <c r="G22" s="14"/>
      <c r="H22" s="14"/>
    </row>
    <row r="23" ht="29.25" customHeight="1" spans="1:8">
      <c r="A23" s="19">
        <v>221</v>
      </c>
      <c r="B23" s="20" t="s">
        <v>373</v>
      </c>
      <c r="C23" s="21">
        <f t="shared" si="0"/>
        <v>13.22</v>
      </c>
      <c r="D23" s="17">
        <f>D24</f>
        <v>13.22</v>
      </c>
      <c r="E23" s="18"/>
      <c r="F23" s="14"/>
      <c r="G23" s="14"/>
      <c r="H23" s="14"/>
    </row>
    <row r="24" ht="29.25" customHeight="1" spans="1:8">
      <c r="A24" s="19" t="s">
        <v>374</v>
      </c>
      <c r="B24" s="20" t="s">
        <v>375</v>
      </c>
      <c r="C24" s="21">
        <f t="shared" si="0"/>
        <v>13.22</v>
      </c>
      <c r="D24" s="17">
        <f>D25</f>
        <v>13.22</v>
      </c>
      <c r="E24" s="18"/>
      <c r="F24" s="14"/>
      <c r="G24" s="14"/>
      <c r="H24" s="14"/>
    </row>
    <row r="25" ht="29.25" customHeight="1" spans="1:8">
      <c r="A25" s="19" t="s">
        <v>376</v>
      </c>
      <c r="B25" s="20" t="s">
        <v>377</v>
      </c>
      <c r="C25" s="21">
        <f t="shared" si="0"/>
        <v>13.22</v>
      </c>
      <c r="D25" s="17">
        <v>13.22</v>
      </c>
      <c r="E25" s="18"/>
      <c r="F25" s="14"/>
      <c r="G25" s="14"/>
      <c r="H25" s="14"/>
    </row>
    <row r="26" ht="29.25" customHeight="1" spans="1:8">
      <c r="A26" s="14"/>
      <c r="B26" s="22"/>
      <c r="C26" s="21"/>
      <c r="D26" s="17"/>
      <c r="E26" s="18"/>
      <c r="F26" s="14"/>
      <c r="G26" s="14"/>
      <c r="H26" s="14"/>
    </row>
    <row r="27" ht="29.25" customHeight="1" spans="1:8">
      <c r="A27" s="14"/>
      <c r="B27" s="22"/>
      <c r="C27" s="12"/>
      <c r="D27" s="13"/>
      <c r="E27" s="23"/>
      <c r="F27" s="14"/>
      <c r="G27" s="14"/>
      <c r="H27" s="14"/>
    </row>
    <row r="28" ht="27" customHeight="1" spans="1:8">
      <c r="A28" s="24"/>
      <c r="B28" s="25"/>
      <c r="C28" s="26"/>
      <c r="D28" s="26"/>
      <c r="E28" s="27"/>
      <c r="F28" s="28"/>
      <c r="G28" s="28"/>
      <c r="H28" s="28"/>
    </row>
    <row r="29" ht="18.75" customHeight="1" spans="1:8">
      <c r="A29" s="3" t="s">
        <v>478</v>
      </c>
      <c r="B29" s="3"/>
      <c r="C29" s="3"/>
      <c r="D29" s="3"/>
      <c r="E29" s="3"/>
      <c r="F29" s="3"/>
      <c r="G29" s="3"/>
      <c r="H29" s="3"/>
    </row>
    <row r="30" ht="23.25" customHeight="1" spans="1:8">
      <c r="A30" s="29" t="s">
        <v>479</v>
      </c>
      <c r="B30" s="29"/>
      <c r="C30" s="29"/>
      <c r="D30" s="29"/>
      <c r="E30" s="29"/>
      <c r="F30" s="29"/>
      <c r="G30" s="29"/>
      <c r="H30" s="29"/>
    </row>
    <row r="31" customHeight="1" spans="1:8">
      <c r="A31" s="3"/>
      <c r="B31" s="3"/>
      <c r="D31" s="3"/>
      <c r="E31" s="3"/>
      <c r="F31" s="3"/>
      <c r="G31" s="3"/>
      <c r="H31" s="3"/>
    </row>
    <row r="32" customHeight="1" spans="1:9">
      <c r="A32" s="3"/>
      <c r="B32" s="3"/>
      <c r="D32" s="3"/>
      <c r="E32" s="3"/>
      <c r="F32" s="3"/>
      <c r="G32" s="3"/>
      <c r="H32" s="3"/>
      <c r="I32" s="3"/>
    </row>
    <row r="33" customHeight="1" spans="1:8">
      <c r="A33" s="3"/>
      <c r="B33" s="3"/>
      <c r="D33" s="3"/>
      <c r="E33" s="3"/>
      <c r="F33" s="3"/>
      <c r="G33" s="3"/>
      <c r="H33" s="3"/>
    </row>
    <row r="34" customHeight="1" spans="1:7">
      <c r="A34" s="3"/>
      <c r="B34" s="3"/>
      <c r="D34" s="3"/>
      <c r="E34" s="3"/>
      <c r="F34" s="3"/>
      <c r="G34" s="3"/>
    </row>
    <row r="35" customHeight="1" spans="1:9">
      <c r="A35" s="3"/>
      <c r="B35" s="3"/>
      <c r="C35" s="3"/>
      <c r="D35" s="3"/>
      <c r="E35" s="3"/>
      <c r="F35" s="3"/>
      <c r="G35" s="3"/>
      <c r="I35" s="3"/>
    </row>
    <row r="36" customHeight="1" spans="2:8">
      <c r="B36" s="3"/>
      <c r="F36" s="3"/>
      <c r="G36" s="3"/>
      <c r="H36" s="3"/>
    </row>
  </sheetData>
  <mergeCells count="2">
    <mergeCell ref="A2:H2"/>
    <mergeCell ref="A30:H30"/>
  </mergeCells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2015-06-05T18:19:00Z</dcterms:created>
  <dcterms:modified xsi:type="dcterms:W3CDTF">2021-05-20T08:08:05Z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