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一般公共预算财政基本支出'!$A$1:$E$34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B6"/>
  <c r="C23" i="11"/>
  <c r="D22"/>
  <c r="C22"/>
  <c r="D21"/>
  <c r="C21"/>
  <c r="C20"/>
  <c r="C19"/>
  <c r="D18"/>
  <c r="C18"/>
  <c r="D17"/>
  <c r="C17"/>
  <c r="C16"/>
  <c r="C15"/>
  <c r="C14"/>
  <c r="C13"/>
  <c r="D12"/>
  <c r="C12"/>
  <c r="D11"/>
  <c r="C11"/>
  <c r="C10"/>
  <c r="C9"/>
  <c r="D8"/>
  <c r="C8"/>
  <c r="D7"/>
  <c r="C7"/>
  <c r="D6"/>
  <c r="C6"/>
  <c r="E23" i="10"/>
  <c r="C23"/>
  <c r="E22"/>
  <c r="C22"/>
  <c r="E19"/>
  <c r="C19"/>
  <c r="E18"/>
  <c r="C18"/>
  <c r="E13"/>
  <c r="C13"/>
  <c r="E12"/>
  <c r="C12"/>
  <c r="E9"/>
  <c r="C9"/>
  <c r="E8"/>
  <c r="C8"/>
  <c r="E7"/>
  <c r="C7"/>
  <c r="D25" i="9"/>
  <c r="B25"/>
  <c r="D23"/>
  <c r="D22"/>
  <c r="B22"/>
  <c r="C34" i="6"/>
  <c r="C33"/>
  <c r="E32"/>
  <c r="C32"/>
  <c r="C31"/>
  <c r="C30"/>
  <c r="C29"/>
  <c r="C28"/>
  <c r="C27"/>
  <c r="C26"/>
  <c r="C25"/>
  <c r="C24"/>
  <c r="C23"/>
  <c r="C22"/>
  <c r="C21"/>
  <c r="C20"/>
  <c r="E19"/>
  <c r="C19"/>
  <c r="C18"/>
  <c r="C17"/>
  <c r="C16"/>
  <c r="C15"/>
  <c r="C14"/>
  <c r="C13"/>
  <c r="C12"/>
  <c r="C11"/>
  <c r="C10"/>
  <c r="C9"/>
  <c r="D8"/>
  <c r="C8"/>
  <c r="E7"/>
  <c r="D7"/>
  <c r="C7"/>
  <c r="C24" i="5"/>
  <c r="D23"/>
  <c r="C23"/>
  <c r="D22"/>
  <c r="C22"/>
  <c r="C21"/>
  <c r="C20"/>
  <c r="D19"/>
  <c r="C19"/>
  <c r="D18"/>
  <c r="C18"/>
  <c r="C17"/>
  <c r="C16"/>
  <c r="C15"/>
  <c r="C14"/>
  <c r="D13"/>
  <c r="C13"/>
  <c r="D12"/>
  <c r="C12"/>
  <c r="C11"/>
  <c r="C10"/>
  <c r="E9"/>
  <c r="D9"/>
  <c r="C9"/>
  <c r="E8"/>
  <c r="D8"/>
  <c r="C8"/>
  <c r="E7"/>
  <c r="D7"/>
  <c r="C7"/>
  <c r="G18" i="4"/>
  <c r="F18"/>
  <c r="E18"/>
  <c r="D18"/>
  <c r="B18"/>
  <c r="G16"/>
  <c r="F16"/>
  <c r="E16"/>
  <c r="D16"/>
  <c r="B11"/>
  <c r="G7"/>
  <c r="F7"/>
  <c r="E7"/>
  <c r="D7"/>
  <c r="B7"/>
</calcChain>
</file>

<file path=xl/sharedStrings.xml><?xml version="1.0" encoding="utf-8"?>
<sst xmlns="http://schemas.openxmlformats.org/spreadsheetml/2006/main" count="1338" uniqueCount="459">
  <si>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</si>
  <si>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</si>
  <si>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</si>
  <si>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</si>
  <si>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</si>
  <si>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</si>
  <si>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</si>
  <si>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</si>
  <si>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</si>
  <si>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</si>
  <si>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</si>
  <si>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</si>
  <si>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</si>
  <si>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</si>
  <si>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</si>
  <si>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</si>
  <si>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</si>
  <si>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</si>
  <si>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</si>
  <si>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</si>
  <si>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</si>
  <si>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</si>
  <si>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</si>
  <si>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</si>
  <si>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</si>
  <si>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</si>
  <si>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</si>
  <si>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</si>
  <si>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</si>
  <si>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</si>
  <si>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</si>
  <si>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</si>
  <si>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</si>
  <si>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</si>
  <si>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</si>
  <si>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</si>
  <si>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</si>
  <si>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</si>
  <si>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</si>
  <si>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</si>
  <si>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</si>
  <si>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</si>
  <si>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</si>
  <si>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</si>
  <si>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</si>
  <si>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</si>
  <si>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</si>
  <si>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</si>
  <si>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</si>
  <si>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</si>
  <si>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</si>
  <si>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</si>
  <si>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</si>
  <si>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</si>
  <si>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</si>
  <si>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</si>
  <si>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</si>
  <si>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</si>
  <si>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</si>
  <si>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</si>
  <si>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</si>
  <si>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</si>
  <si>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</si>
  <si>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</si>
  <si>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</si>
  <si>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</si>
  <si>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</si>
  <si>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</si>
  <si>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</si>
  <si>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</si>
  <si>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</si>
  <si>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</si>
  <si>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</si>
  <si>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</si>
  <si>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</si>
  <si>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</si>
  <si>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</si>
  <si>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</si>
  <si>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</si>
  <si>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</si>
  <si>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</si>
  <si>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</si>
  <si>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</si>
  <si>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</si>
  <si>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</si>
  <si>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</si>
  <si>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</si>
  <si>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</si>
  <si>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</si>
  <si>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</si>
  <si>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</si>
  <si>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</si>
  <si>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</si>
  <si>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</si>
  <si>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</si>
  <si>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</si>
  <si>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</si>
  <si>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</si>
  <si>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</si>
  <si>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</si>
  <si>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</si>
  <si>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</si>
  <si>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</si>
  <si>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</si>
  <si>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</si>
  <si>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</si>
  <si>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</si>
  <si>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</si>
  <si>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</si>
  <si>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</si>
  <si>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</si>
  <si>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</si>
  <si>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</si>
  <si>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</si>
  <si>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</si>
  <si>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</si>
  <si>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</si>
  <si>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</si>
  <si>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</si>
  <si>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</si>
  <si>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</si>
  <si>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</si>
  <si>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</si>
  <si>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</si>
  <si>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</si>
  <si>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</si>
  <si>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</si>
  <si>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</si>
  <si>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</si>
  <si>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</si>
  <si>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</si>
  <si>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</si>
  <si>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</si>
  <si>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</si>
  <si>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</si>
  <si>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</si>
  <si>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</si>
  <si>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</si>
  <si>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</si>
  <si>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</si>
  <si>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</si>
  <si>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</si>
  <si>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</si>
  <si>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</si>
  <si>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</si>
  <si>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</si>
  <si>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</si>
  <si>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</si>
  <si>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</si>
  <si>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</si>
  <si>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</si>
  <si>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</si>
  <si>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</si>
  <si>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</si>
  <si>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</si>
  <si>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</si>
  <si>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</si>
  <si>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</si>
  <si>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</si>
  <si>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</si>
  <si>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</si>
  <si>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</si>
  <si>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</si>
  <si>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</si>
  <si>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</si>
  <si>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</si>
  <si>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</si>
  <si>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</si>
  <si>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</si>
  <si>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</si>
  <si>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</si>
  <si>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</si>
  <si>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</si>
  <si>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</si>
  <si>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</si>
  <si>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</si>
  <si>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</si>
  <si>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</si>
  <si>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</si>
  <si>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</si>
  <si>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</si>
  <si>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</si>
  <si>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</si>
  <si>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</si>
  <si>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</si>
  <si>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</si>
  <si>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</si>
  <si>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</si>
  <si>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</si>
  <si>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</si>
  <si>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</si>
  <si>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</si>
  <si>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</si>
  <si>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</si>
  <si>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</si>
  <si>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</si>
  <si>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</si>
  <si>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</si>
  <si>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</si>
  <si>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</si>
  <si>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</si>
  <si>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</si>
  <si>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</si>
  <si>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</si>
  <si>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</si>
  <si>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</si>
  <si>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</si>
  <si>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</si>
  <si>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</si>
  <si>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</si>
  <si>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</si>
  <si>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</si>
  <si>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</si>
  <si>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</si>
  <si>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</si>
  <si>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</si>
  <si>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</si>
  <si>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</si>
  <si>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</si>
  <si>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</si>
  <si>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</si>
  <si>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</si>
  <si>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</si>
  <si>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</si>
  <si>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</si>
  <si>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</si>
  <si>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</si>
  <si>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</si>
  <si>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</si>
  <si>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</si>
  <si>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</si>
  <si>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</si>
  <si>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</si>
  <si>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</si>
  <si>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</si>
  <si>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</si>
  <si>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</si>
  <si>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</si>
  <si>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</si>
  <si>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</si>
  <si>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</si>
  <si>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</si>
  <si>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</si>
  <si>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</si>
  <si>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</si>
  <si>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</si>
  <si>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</si>
  <si>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</si>
  <si>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</si>
  <si>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</si>
  <si>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</si>
  <si>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</si>
  <si>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</si>
  <si>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</si>
  <si>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</si>
  <si>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</si>
  <si>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</si>
  <si>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</si>
  <si>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</si>
  <si>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</si>
  <si>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</si>
  <si>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</si>
  <si>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</si>
  <si>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</si>
  <si>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</si>
  <si>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</si>
  <si>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</si>
  <si>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</si>
  <si>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</si>
  <si>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</si>
  <si>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</si>
  <si>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</si>
  <si>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</si>
  <si>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</si>
  <si>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</si>
  <si>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</si>
  <si>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</si>
  <si>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</si>
  <si>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</si>
  <si>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</si>
  <si>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</si>
  <si>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</si>
  <si>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</si>
  <si>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</si>
  <si>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</si>
  <si>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</si>
  <si>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</si>
  <si>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</si>
  <si>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</si>
  <si>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</si>
  <si>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</si>
  <si>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</si>
  <si>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</si>
  <si>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</si>
  <si>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</si>
  <si>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</si>
  <si>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</si>
  <si>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</si>
  <si>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</si>
  <si>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</si>
  <si>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</si>
  <si>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</si>
  <si>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</si>
  <si>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</si>
  <si>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</si>
  <si>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</si>
  <si>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</si>
  <si>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</si>
  <si>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</si>
  <si>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</si>
  <si>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</si>
  <si>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</si>
  <si>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</si>
  <si>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</si>
  <si>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</si>
  <si>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</si>
  <si>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</si>
  <si>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</si>
  <si>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</si>
  <si>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</si>
  <si>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</si>
  <si>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</si>
  <si>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</si>
  <si>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</si>
  <si>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</si>
  <si>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</si>
  <si>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</si>
  <si>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</si>
  <si>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</si>
  <si>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</si>
  <si>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</si>
  <si>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</si>
  <si>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重庆市巴南区妇女联合会一般公共预算财政拨款支出预算表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</si>
  <si>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</si>
  <si>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</si>
  <si>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</si>
  <si>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</si>
  <si>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</si>
  <si>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</si>
  <si>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</si>
  <si>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</si>
  <si>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</si>
  <si>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20129</t>
  </si>
  <si>
    <t xml:space="preserve">    群众团体事务</t>
  </si>
  <si>
    <t xml:space="preserve">      2012999</t>
  </si>
  <si>
    <t xml:space="preserve">      其他群众团体事务支出</t>
  </si>
  <si>
    <t xml:space="preserve">      2012901</t>
  </si>
  <si>
    <t xml:space="preserve">      行政运行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</si>
  <si>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</si>
  <si>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</si>
  <si>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</si>
  <si>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</si>
  <si>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</si>
  <si>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</si>
  <si>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</si>
  <si>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</si>
  <si>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</si>
  <si>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</si>
  <si>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</si>
  <si>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</si>
  <si>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</si>
  <si>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</si>
  <si>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</si>
  <si>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</si>
  <si>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</si>
  <si>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</si>
  <si>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2101101</t>
  </si>
  <si>
    <t xml:space="preserve">      行政单位医疗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</si>
  <si>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</si>
  <si>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</si>
  <si>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</si>
  <si>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</si>
  <si>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</si>
  <si>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</si>
  <si>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</si>
  <si>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重庆市巴南区妇女联合会一般公共预算财政拨款基本支出预算表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</si>
  <si>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</si>
  <si>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</si>
  <si>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</si>
  <si>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</si>
  <si>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</si>
  <si>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</si>
  <si>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</si>
  <si>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</si>
  <si>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</si>
  <si>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</si>
  <si>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</si>
  <si>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</si>
  <si>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</si>
  <si>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</si>
  <si>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</si>
  <si>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</si>
  <si>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</si>
  <si>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</si>
  <si>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>30201</t>
  </si>
  <si>
    <t xml:space="preserve">  办公费</t>
  </si>
  <si>
    <t xml:space="preserve">  印刷费</t>
  </si>
  <si>
    <t xml:space="preserve">  咨询费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</si>
  <si>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</si>
  <si>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</si>
  <si>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</si>
  <si>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</si>
  <si>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</si>
  <si>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</si>
  <si>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</si>
  <si>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</si>
  <si>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</si>
  <si>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</si>
  <si>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医疗费补助</t>
  </si>
  <si>
    <t xml:space="preserve">  其他对个人和家庭的补助支出</t>
  </si>
  <si>
    <t>表4</t>
  </si>
  <si>
    <t>重庆市巴南区妇女联合会一般公共预算“三公”经费支出表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</si>
  <si>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</si>
  <si>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</si>
  <si>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</si>
  <si>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</si>
  <si>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</si>
  <si>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</si>
  <si>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重庆市巴南区妇女联合会政府性基金预算支出表</t>
  </si>
  <si>
    <t>本年政府性基金预算财政拨款支出</t>
  </si>
  <si>
    <t>（备注：本单位无政府性基金收支，故此表无数据。）</t>
  </si>
  <si>
    <t>表6</t>
  </si>
  <si>
    <t>重庆市巴南区妇女联合会部门收支总表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</si>
  <si>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</si>
  <si>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</si>
  <si>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</si>
  <si>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</si>
  <si>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</si>
  <si>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</si>
  <si>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</si>
  <si>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</si>
  <si>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</si>
  <si>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</si>
  <si>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 xml:space="preserve">  农林水支出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</si>
  <si>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</si>
  <si>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</si>
  <si>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</si>
  <si>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</si>
  <si>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</si>
  <si>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</si>
  <si>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</si>
  <si>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</si>
  <si>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重庆市巴南区妇女联合会部门收入总表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</si>
  <si>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</si>
  <si>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</si>
  <si>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</si>
  <si>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</si>
  <si>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</si>
  <si>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重庆市巴南区妇女联合会部门支出总表</t>
  </si>
  <si>
    <t>上缴上级支出</t>
  </si>
  <si>
    <t>事业单位经营支出</t>
  </si>
  <si>
    <t>对下级单位补助支出</t>
  </si>
  <si>
    <t>表9</t>
  </si>
  <si>
    <t>重庆市巴南区妇女联合会政府采购预算明细表</t>
  </si>
  <si>
    <t>教育收费收入预算</t>
  </si>
  <si>
    <t>货物类</t>
  </si>
  <si>
    <t>服务类</t>
  </si>
  <si>
    <t>工程类</t>
  </si>
  <si>
    <t>一般公共预算拨款收入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</si>
</sst>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;;"/>
  </numFmts>
  <fonts count="2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64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right" vertical="center" wrapText="1"/>
    </xf>
    <xf numFmtId="176" fontId="10" fillId="0" borderId="5" xfId="2" applyNumberFormat="1" applyFont="1" applyFill="1" applyBorder="1" applyAlignment="1" applyProtection="1">
      <alignment horizontal="right"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9" fontId="0" fillId="0" borderId="1" xfId="0" applyNumberFormat="1" applyFont="1" applyFill="1" applyBorder="1" applyAlignment="1" applyProtection="1"/>
    <xf numFmtId="0" fontId="10" fillId="0" borderId="1" xfId="2" applyFont="1" applyFill="1" applyBorder="1" applyAlignment="1">
      <alignment horizontal="right"/>
    </xf>
    <xf numFmtId="0" fontId="7" fillId="0" borderId="1" xfId="2" applyFill="1" applyBorder="1"/>
    <xf numFmtId="0" fontId="7" fillId="0" borderId="1" xfId="2" applyFont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0" fontId="7" fillId="0" borderId="1" xfId="2" applyBorder="1"/>
    <xf numFmtId="0" fontId="7" fillId="0" borderId="1" xfId="2" applyFont="1" applyBorder="1" applyAlignment="1">
      <alignment horizontal="right"/>
    </xf>
    <xf numFmtId="49" fontId="0" fillId="0" borderId="1" xfId="0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right" vertical="center"/>
    </xf>
    <xf numFmtId="176" fontId="10" fillId="0" borderId="1" xfId="2" applyNumberFormat="1" applyFont="1" applyFill="1" applyBorder="1" applyAlignment="1">
      <alignment horizontal="right"/>
    </xf>
    <xf numFmtId="0" fontId="7" fillId="0" borderId="1" xfId="2" applyBorder="1"/>
    <xf numFmtId="176" fontId="10" fillId="0" borderId="1" xfId="2" applyNumberFormat="1" applyFont="1" applyFill="1" applyBorder="1" applyAlignment="1">
      <alignment horizontal="right"/>
    </xf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7" fillId="0" borderId="1" xfId="2" applyFill="1" applyBorder="1"/>
    <xf numFmtId="0" fontId="11" fillId="0" borderId="0" xfId="2" applyFont="1" applyFill="1" applyAlignment="1">
      <alignment horizontal="right"/>
    </xf>
    <xf numFmtId="0" fontId="10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Continuous" vertical="center" wrapText="1"/>
    </xf>
    <xf numFmtId="0" fontId="10" fillId="0" borderId="7" xfId="2" applyFont="1" applyFill="1" applyBorder="1" applyAlignment="1">
      <alignment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9" fontId="14" fillId="0" borderId="1" xfId="0" applyNumberFormat="1" applyFont="1" applyFill="1" applyBorder="1" applyAlignment="1" applyProtection="1"/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5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9" fontId="10" fillId="0" borderId="1" xfId="2" applyNumberFormat="1" applyFont="1" applyFill="1" applyBorder="1" applyAlignment="1" applyProtection="1">
      <alignment horizontal="left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6" fillId="0" borderId="0" xfId="2" applyFont="1" applyFill="1"/>
    <xf numFmtId="0" fontId="11" fillId="0" borderId="0" xfId="2" applyFont="1" applyAlignment="1">
      <alignment horizontal="center" vertical="center"/>
    </xf>
    <xf numFmtId="0" fontId="15" fillId="0" borderId="0" xfId="2" applyFont="1" applyFill="1" applyAlignment="1">
      <alignment horizontal="centerContinuous"/>
    </xf>
    <xf numFmtId="0" fontId="12" fillId="0" borderId="0" xfId="2" applyFont="1"/>
    <xf numFmtId="0" fontId="11" fillId="0" borderId="0" xfId="2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9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9" fontId="10" fillId="0" borderId="1" xfId="2" applyNumberFormat="1" applyFont="1" applyFill="1" applyBorder="1" applyAlignment="1" applyProtection="1">
      <alignment vertical="center"/>
    </xf>
    <xf numFmtId="49" fontId="10" fillId="0" borderId="1" xfId="2" applyNumberFormat="1" applyFont="1" applyFill="1" applyBorder="1" applyAlignment="1" applyProtection="1">
      <alignment horizontal="left" vertical="center" indent="1"/>
    </xf>
    <xf numFmtId="0" fontId="10" fillId="0" borderId="1" xfId="2" applyFont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176" fontId="5" fillId="0" borderId="5" xfId="2" applyNumberFormat="1" applyFont="1" applyFill="1" applyBorder="1" applyAlignment="1" applyProtection="1">
      <alignment horizontal="center" vertical="center"/>
    </xf>
    <xf numFmtId="176" fontId="5" fillId="0" borderId="8" xfId="2" applyNumberFormat="1" applyFont="1" applyFill="1" applyBorder="1" applyAlignment="1" applyProtection="1">
      <alignment horizontal="center" vertical="center"/>
    </xf>
    <xf numFmtId="176" fontId="5" fillId="0" borderId="1" xfId="2" applyNumberFormat="1" applyFont="1" applyFill="1" applyBorder="1" applyAlignment="1" applyProtection="1">
      <alignment horizontal="center" vertical="center"/>
    </xf>
    <xf numFmtId="176" fontId="5" fillId="0" borderId="1" xfId="2" applyNumberFormat="1" applyFont="1" applyFill="1" applyBorder="1" applyAlignment="1">
      <alignment horizontal="center"/>
    </xf>
    <xf numFmtId="176" fontId="5" fillId="0" borderId="1" xfId="2" applyNumberFormat="1" applyFont="1" applyFill="1" applyBorder="1" applyAlignment="1">
      <alignment horizontal="center"/>
    </xf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5" xfId="1" applyNumberFormat="1" applyFont="1" applyBorder="1" applyAlignment="1">
      <alignment horizontal="left" vertical="center"/>
    </xf>
    <xf numFmtId="4" fontId="10" fillId="0" borderId="5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7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2" hidden="1" customWidth="1"/>
    <col min="2" max="2" width="15.375" style="142" customWidth="1"/>
    <col min="3" max="3" width="59.75" customWidth="1"/>
    <col min="4" max="4" width="13" style="142" customWidth="1"/>
    <col min="5" max="5" width="101.5" customWidth="1"/>
    <col min="6" max="6" width="29.25" customWidth="1"/>
    <col min="7" max="7" width="30.75" style="142" customWidth="1"/>
    <col min="8" max="8" width="28.5" style="142" customWidth="1"/>
    <col min="9" max="9" width="72.875" customWidth="1"/>
  </cols>
  <sheetData>
    <row r="2" spans="1:9" ht="24.75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spans="1:9" ht="22.5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spans="1:9" ht="22.5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spans="1:9" ht="22.5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spans="1:9" ht="22.5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spans="1:9" ht="22.5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spans="1:9" ht="22.5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spans="1:9" ht="22.5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spans="1:9" ht="22.5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spans="1:9" ht="22.5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spans="1:9" ht="22.5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spans="1:9" ht="22.5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spans="1:9" ht="22.5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spans="1:9" ht="22.5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spans="1:9" ht="22.5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spans="1:9" ht="22.5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spans="1:9" ht="22.5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spans="1:9" ht="22.5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spans="1:9" ht="22.5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spans="1:9" ht="22.5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spans="1:9" ht="22.5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spans="1:9" ht="22.5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spans="1:9" ht="22.5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spans="1:9" ht="22.5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spans="1:9" ht="22.5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spans="1:9" ht="22.5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spans="1:9" ht="22.5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spans="1:9" ht="22.5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spans="1:9" ht="22.5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spans="1:9" ht="22.5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spans="1:9" ht="22.5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spans="1:9" ht="22.5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spans="1:9" ht="22.5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spans="1:9" ht="22.5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spans="1:9" ht="22.5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spans="1:9" ht="22.5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spans="1:9" ht="22.5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spans="1:9" ht="22.5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spans="1:9" ht="22.5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spans="1:9" ht="22.5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spans="1:9" ht="22.5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spans="1:9" ht="22.5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spans="1:9" ht="22.5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spans="1:9" ht="22.5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spans="1:9" ht="22.5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spans="1:9" ht="22.5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spans="1:9" ht="22.5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spans="1:9" ht="22.5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spans="1:9" ht="22.5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spans="1:9" ht="22.5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spans="1:9" ht="22.5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spans="1:9" ht="22.5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spans="1:9" ht="22.5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spans="1:9" ht="22.5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spans="1:9" ht="22.5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spans="1:9" ht="22.5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spans="1:9" ht="22.5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spans="1:9" ht="22.5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spans="1:9" ht="22.5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spans="1:9" ht="22.5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spans="1:9" ht="22.5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spans="1:9" ht="22.5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spans="1:9" ht="22.5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spans="1:9" ht="22.5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spans="1:9" ht="22.5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spans="1:9" ht="22.5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spans="1:9" ht="22.5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spans="1:9" ht="22.5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spans="1:9" ht="22.5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spans="1:9" ht="22.5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spans="1:9" ht="22.5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spans="1:9" ht="22.5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spans="1:9" ht="22.5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spans="1:9" ht="22.5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spans="1:9" ht="22.5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spans="1:9" ht="22.5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spans="1:9" ht="22.5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spans="1:9" ht="22.5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spans="1:9" ht="22.5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spans="1:9" ht="22.5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spans="1:9" ht="22.5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spans="1:9" ht="22.5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spans="1:9" ht="22.5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spans="1:9" ht="22.5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spans="1:9" ht="22.5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spans="1:9" ht="22.5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spans="1:9" ht="22.5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spans="1:9" ht="22.5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spans="1:9" ht="22.5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spans="1:9" ht="22.5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spans="1:9" ht="22.5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spans="1:9" ht="22.5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spans="1:9" ht="22.5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spans="1:9" ht="22.5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spans="1:9" ht="22.5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spans="1:9" ht="22.5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spans="1:9" ht="22.5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spans="1:9" ht="22.5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spans="1:9" ht="22.5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spans="1:9" ht="22.5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spans="1:9" ht="22.5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spans="1:9" ht="22.5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spans="1:9" ht="22.5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spans="1:9" ht="22.5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spans="1:9" ht="22.5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spans="1:9" ht="22.5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spans="1:9" ht="22.5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spans="1:9" ht="22.5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spans="1:9" ht="22.5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spans="1:9" ht="22.5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spans="1:9" ht="22.5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spans="1:9" ht="22.5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spans="1:9" ht="22.5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spans="1:9" ht="22.5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spans="1:9" ht="22.5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spans="1:9" ht="22.5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spans="1:9" ht="22.5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spans="1:9" ht="22.5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spans="1:9" ht="22.5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spans="1:9" ht="22.5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spans="1:9" ht="22.5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spans="1:9" ht="22.5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spans="1:9" ht="22.5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spans="1:9" ht="22.5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spans="1:9" ht="22.5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spans="1:9" ht="22.5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spans="1:9" ht="22.5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spans="1:9" ht="22.5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spans="1:9" ht="22.5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spans="1:9" ht="22.5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spans="1:9" ht="22.5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spans="1:9" ht="22.5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spans="1:9" ht="22.5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spans="1:9" ht="22.5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spans="1:9" ht="22.5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spans="1:9" ht="22.5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spans="1:9" ht="22.5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spans="1:9" ht="22.5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spans="1:9" ht="22.5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spans="1:9" ht="22.5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spans="1:9" ht="22.5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spans="1:9" ht="22.5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spans="1:9" ht="22.5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spans="1:9" ht="22.5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spans="1:9" ht="22.5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spans="1:9" ht="22.5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spans="1:9" ht="22.5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spans="1:9" ht="22.5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spans="1:9" ht="22.5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spans="1:9" ht="22.5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spans="1:9" ht="22.5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spans="1:9" ht="22.5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spans="1:9" ht="22.5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spans="1:9" ht="22.5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spans="1:9" ht="22.5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spans="1:9" ht="22.5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spans="1:9" ht="22.5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spans="1:9" ht="22.5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spans="1:9" ht="22.5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spans="1:9" ht="22.5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spans="1:9" ht="22.5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spans="1:9" ht="22.5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spans="1:9" ht="22.5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spans="1:9" ht="22.5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spans="1:9" ht="22.5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spans="1:9" ht="22.5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spans="1:9" ht="22.5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spans="1:9" ht="22.5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spans="1:9" ht="22.5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spans="1:9" ht="22.5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spans="1:9" ht="22.5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spans="1:9" ht="22.5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spans="1:9" ht="22.5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spans="1:9" ht="22.5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spans="1:9" ht="22.5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spans="1:9" ht="22.5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spans="1:9" ht="22.5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spans="1:9" ht="22.5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spans="1:9" ht="22.5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spans="1:9" ht="22.5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spans="1:9" ht="22.5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spans="1:9" ht="22.5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spans="1:9" ht="22.5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spans="1:9" ht="22.5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spans="1:9" ht="22.5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spans="1:9" ht="22.5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spans="1:9" ht="22.5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spans="1:9" ht="22.5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spans="1:9" ht="22.5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spans="1:9" ht="22.5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spans="1:9" ht="22.5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spans="1:9" ht="22.5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spans="1:9" ht="22.5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spans="1:9" ht="22.5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spans="1:9" ht="22.5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spans="1:9" ht="22.5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spans="1:9" ht="22.5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spans="1:9" ht="22.5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spans="1:9" ht="22.5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spans="1:9" ht="22.5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spans="1:9" ht="22.5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spans="1:9" ht="22.5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spans="1:9" ht="22.5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spans="1:9" ht="22.5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spans="1:9" ht="22.5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spans="1:9" ht="22.5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spans="1:9" ht="22.5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spans="1:9" ht="22.5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spans="1:9" ht="22.5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spans="1:9" ht="22.5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spans="1:9" ht="22.5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spans="1:9" ht="22.5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spans="1:9" ht="22.5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spans="1:9" ht="22.5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spans="1:9" ht="22.5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spans="1:9" ht="22.5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spans="1:9" ht="22.5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spans="1:9" ht="22.5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spans="1:9" ht="22.5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spans="1:9" ht="22.5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spans="1:9" ht="22.5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spans="1:9" ht="22.5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spans="1:9" ht="22.5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spans="1:9" ht="22.5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spans="1:9" ht="22.5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spans="1:9" ht="22.5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spans="1:9" ht="22.5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spans="1:9" ht="22.5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spans="1:9" ht="22.5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spans="1:9" ht="22.5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spans="1:9" ht="22.5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spans="1:9" ht="22.5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spans="1:9" ht="22.5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spans="1:9" ht="22.5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spans="1:9" ht="22.5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spans="1:9" ht="22.5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spans="1:9" ht="22.5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spans="1:9" ht="22.5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spans="1:9" ht="22.5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spans="1:9" ht="22.5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spans="1:9" ht="22.5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spans="1:9" ht="22.5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spans="1:9" ht="22.5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spans="1:9" ht="22.5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spans="1:9" ht="22.5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spans="1:9" ht="22.5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spans="1:9" ht="22.5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spans="1:9" ht="22.5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spans="1:9" ht="22.5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spans="1:9" ht="22.5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spans="1:9" ht="22.5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spans="1:9" ht="22.5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spans="1:9" ht="22.5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spans="1:9" ht="22.5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spans="1:9" ht="22.5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spans="1:9" ht="22.5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8" sqref="B8"/>
    </sheetView>
  </sheetViews>
  <sheetFormatPr defaultColWidth="6.875" defaultRowHeight="20.100000000000001" customHeight="1"/>
  <cols>
    <col min="1" max="1" width="22.875" style="111" customWidth="1"/>
    <col min="2" max="2" width="19" style="111" customWidth="1"/>
    <col min="3" max="3" width="20.5" style="111" customWidth="1"/>
    <col min="4" max="7" width="19" style="111" customWidth="1"/>
    <col min="8" max="256" width="6.875" style="112"/>
    <col min="257" max="257" width="22.875" style="112" customWidth="1"/>
    <col min="258" max="258" width="19" style="112" customWidth="1"/>
    <col min="259" max="259" width="20.5" style="112" customWidth="1"/>
    <col min="260" max="263" width="19" style="112" customWidth="1"/>
    <col min="264" max="512" width="6.875" style="112"/>
    <col min="513" max="513" width="22.875" style="112" customWidth="1"/>
    <col min="514" max="514" width="19" style="112" customWidth="1"/>
    <col min="515" max="515" width="20.5" style="112" customWidth="1"/>
    <col min="516" max="519" width="19" style="112" customWidth="1"/>
    <col min="520" max="768" width="6.875" style="112"/>
    <col min="769" max="769" width="22.875" style="112" customWidth="1"/>
    <col min="770" max="770" width="19" style="112" customWidth="1"/>
    <col min="771" max="771" width="20.5" style="112" customWidth="1"/>
    <col min="772" max="775" width="19" style="112" customWidth="1"/>
    <col min="776" max="1024" width="6.875" style="112"/>
    <col min="1025" max="1025" width="22.875" style="112" customWidth="1"/>
    <col min="1026" max="1026" width="19" style="112" customWidth="1"/>
    <col min="1027" max="1027" width="20.5" style="112" customWidth="1"/>
    <col min="1028" max="1031" width="19" style="112" customWidth="1"/>
    <col min="1032" max="1280" width="6.875" style="112"/>
    <col min="1281" max="1281" width="22.875" style="112" customWidth="1"/>
    <col min="1282" max="1282" width="19" style="112" customWidth="1"/>
    <col min="1283" max="1283" width="20.5" style="112" customWidth="1"/>
    <col min="1284" max="1287" width="19" style="112" customWidth="1"/>
    <col min="1288" max="1536" width="6.875" style="112"/>
    <col min="1537" max="1537" width="22.875" style="112" customWidth="1"/>
    <col min="1538" max="1538" width="19" style="112" customWidth="1"/>
    <col min="1539" max="1539" width="20.5" style="112" customWidth="1"/>
    <col min="1540" max="1543" width="19" style="112" customWidth="1"/>
    <col min="1544" max="1792" width="6.875" style="112"/>
    <col min="1793" max="1793" width="22.875" style="112" customWidth="1"/>
    <col min="1794" max="1794" width="19" style="112" customWidth="1"/>
    <col min="1795" max="1795" width="20.5" style="112" customWidth="1"/>
    <col min="1796" max="1799" width="19" style="112" customWidth="1"/>
    <col min="1800" max="2048" width="6.875" style="112"/>
    <col min="2049" max="2049" width="22.875" style="112" customWidth="1"/>
    <col min="2050" max="2050" width="19" style="112" customWidth="1"/>
    <col min="2051" max="2051" width="20.5" style="112" customWidth="1"/>
    <col min="2052" max="2055" width="19" style="112" customWidth="1"/>
    <col min="2056" max="2304" width="6.875" style="112"/>
    <col min="2305" max="2305" width="22.875" style="112" customWidth="1"/>
    <col min="2306" max="2306" width="19" style="112" customWidth="1"/>
    <col min="2307" max="2307" width="20.5" style="112" customWidth="1"/>
    <col min="2308" max="2311" width="19" style="112" customWidth="1"/>
    <col min="2312" max="2560" width="6.875" style="112"/>
    <col min="2561" max="2561" width="22.875" style="112" customWidth="1"/>
    <col min="2562" max="2562" width="19" style="112" customWidth="1"/>
    <col min="2563" max="2563" width="20.5" style="112" customWidth="1"/>
    <col min="2564" max="2567" width="19" style="112" customWidth="1"/>
    <col min="2568" max="2816" width="6.875" style="112"/>
    <col min="2817" max="2817" width="22.875" style="112" customWidth="1"/>
    <col min="2818" max="2818" width="19" style="112" customWidth="1"/>
    <col min="2819" max="2819" width="20.5" style="112" customWidth="1"/>
    <col min="2820" max="2823" width="19" style="112" customWidth="1"/>
    <col min="2824" max="3072" width="6.875" style="112"/>
    <col min="3073" max="3073" width="22.875" style="112" customWidth="1"/>
    <col min="3074" max="3074" width="19" style="112" customWidth="1"/>
    <col min="3075" max="3075" width="20.5" style="112" customWidth="1"/>
    <col min="3076" max="3079" width="19" style="112" customWidth="1"/>
    <col min="3080" max="3328" width="6.875" style="112"/>
    <col min="3329" max="3329" width="22.875" style="112" customWidth="1"/>
    <col min="3330" max="3330" width="19" style="112" customWidth="1"/>
    <col min="3331" max="3331" width="20.5" style="112" customWidth="1"/>
    <col min="3332" max="3335" width="19" style="112" customWidth="1"/>
    <col min="3336" max="3584" width="6.875" style="112"/>
    <col min="3585" max="3585" width="22.875" style="112" customWidth="1"/>
    <col min="3586" max="3586" width="19" style="112" customWidth="1"/>
    <col min="3587" max="3587" width="20.5" style="112" customWidth="1"/>
    <col min="3588" max="3591" width="19" style="112" customWidth="1"/>
    <col min="3592" max="3840" width="6.875" style="112"/>
    <col min="3841" max="3841" width="22.875" style="112" customWidth="1"/>
    <col min="3842" max="3842" width="19" style="112" customWidth="1"/>
    <col min="3843" max="3843" width="20.5" style="112" customWidth="1"/>
    <col min="3844" max="3847" width="19" style="112" customWidth="1"/>
    <col min="3848" max="4096" width="6.875" style="112"/>
    <col min="4097" max="4097" width="22.875" style="112" customWidth="1"/>
    <col min="4098" max="4098" width="19" style="112" customWidth="1"/>
    <col min="4099" max="4099" width="20.5" style="112" customWidth="1"/>
    <col min="4100" max="4103" width="19" style="112" customWidth="1"/>
    <col min="4104" max="4352" width="6.875" style="112"/>
    <col min="4353" max="4353" width="22.875" style="112" customWidth="1"/>
    <col min="4354" max="4354" width="19" style="112" customWidth="1"/>
    <col min="4355" max="4355" width="20.5" style="112" customWidth="1"/>
    <col min="4356" max="4359" width="19" style="112" customWidth="1"/>
    <col min="4360" max="4608" width="6.875" style="112"/>
    <col min="4609" max="4609" width="22.875" style="112" customWidth="1"/>
    <col min="4610" max="4610" width="19" style="112" customWidth="1"/>
    <col min="4611" max="4611" width="20.5" style="112" customWidth="1"/>
    <col min="4612" max="4615" width="19" style="112" customWidth="1"/>
    <col min="4616" max="4864" width="6.875" style="112"/>
    <col min="4865" max="4865" width="22.875" style="112" customWidth="1"/>
    <col min="4866" max="4866" width="19" style="112" customWidth="1"/>
    <col min="4867" max="4867" width="20.5" style="112" customWidth="1"/>
    <col min="4868" max="4871" width="19" style="112" customWidth="1"/>
    <col min="4872" max="5120" width="6.875" style="112"/>
    <col min="5121" max="5121" width="22.875" style="112" customWidth="1"/>
    <col min="5122" max="5122" width="19" style="112" customWidth="1"/>
    <col min="5123" max="5123" width="20.5" style="112" customWidth="1"/>
    <col min="5124" max="5127" width="19" style="112" customWidth="1"/>
    <col min="5128" max="5376" width="6.875" style="112"/>
    <col min="5377" max="5377" width="22.875" style="112" customWidth="1"/>
    <col min="5378" max="5378" width="19" style="112" customWidth="1"/>
    <col min="5379" max="5379" width="20.5" style="112" customWidth="1"/>
    <col min="5380" max="5383" width="19" style="112" customWidth="1"/>
    <col min="5384" max="5632" width="6.875" style="112"/>
    <col min="5633" max="5633" width="22.875" style="112" customWidth="1"/>
    <col min="5634" max="5634" width="19" style="112" customWidth="1"/>
    <col min="5635" max="5635" width="20.5" style="112" customWidth="1"/>
    <col min="5636" max="5639" width="19" style="112" customWidth="1"/>
    <col min="5640" max="5888" width="6.875" style="112"/>
    <col min="5889" max="5889" width="22.875" style="112" customWidth="1"/>
    <col min="5890" max="5890" width="19" style="112" customWidth="1"/>
    <col min="5891" max="5891" width="20.5" style="112" customWidth="1"/>
    <col min="5892" max="5895" width="19" style="112" customWidth="1"/>
    <col min="5896" max="6144" width="6.875" style="112"/>
    <col min="6145" max="6145" width="22.875" style="112" customWidth="1"/>
    <col min="6146" max="6146" width="19" style="112" customWidth="1"/>
    <col min="6147" max="6147" width="20.5" style="112" customWidth="1"/>
    <col min="6148" max="6151" width="19" style="112" customWidth="1"/>
    <col min="6152" max="6400" width="6.875" style="112"/>
    <col min="6401" max="6401" width="22.875" style="112" customWidth="1"/>
    <col min="6402" max="6402" width="19" style="112" customWidth="1"/>
    <col min="6403" max="6403" width="20.5" style="112" customWidth="1"/>
    <col min="6404" max="6407" width="19" style="112" customWidth="1"/>
    <col min="6408" max="6656" width="6.875" style="112"/>
    <col min="6657" max="6657" width="22.875" style="112" customWidth="1"/>
    <col min="6658" max="6658" width="19" style="112" customWidth="1"/>
    <col min="6659" max="6659" width="20.5" style="112" customWidth="1"/>
    <col min="6660" max="6663" width="19" style="112" customWidth="1"/>
    <col min="6664" max="6912" width="6.875" style="112"/>
    <col min="6913" max="6913" width="22.875" style="112" customWidth="1"/>
    <col min="6914" max="6914" width="19" style="112" customWidth="1"/>
    <col min="6915" max="6915" width="20.5" style="112" customWidth="1"/>
    <col min="6916" max="6919" width="19" style="112" customWidth="1"/>
    <col min="6920" max="7168" width="6.875" style="112"/>
    <col min="7169" max="7169" width="22.875" style="112" customWidth="1"/>
    <col min="7170" max="7170" width="19" style="112" customWidth="1"/>
    <col min="7171" max="7171" width="20.5" style="112" customWidth="1"/>
    <col min="7172" max="7175" width="19" style="112" customWidth="1"/>
    <col min="7176" max="7424" width="6.875" style="112"/>
    <col min="7425" max="7425" width="22.875" style="112" customWidth="1"/>
    <col min="7426" max="7426" width="19" style="112" customWidth="1"/>
    <col min="7427" max="7427" width="20.5" style="112" customWidth="1"/>
    <col min="7428" max="7431" width="19" style="112" customWidth="1"/>
    <col min="7432" max="7680" width="6.875" style="112"/>
    <col min="7681" max="7681" width="22.875" style="112" customWidth="1"/>
    <col min="7682" max="7682" width="19" style="112" customWidth="1"/>
    <col min="7683" max="7683" width="20.5" style="112" customWidth="1"/>
    <col min="7684" max="7687" width="19" style="112" customWidth="1"/>
    <col min="7688" max="7936" width="6.875" style="112"/>
    <col min="7937" max="7937" width="22.875" style="112" customWidth="1"/>
    <col min="7938" max="7938" width="19" style="112" customWidth="1"/>
    <col min="7939" max="7939" width="20.5" style="112" customWidth="1"/>
    <col min="7940" max="7943" width="19" style="112" customWidth="1"/>
    <col min="7944" max="8192" width="6.875" style="112"/>
    <col min="8193" max="8193" width="22.875" style="112" customWidth="1"/>
    <col min="8194" max="8194" width="19" style="112" customWidth="1"/>
    <col min="8195" max="8195" width="20.5" style="112" customWidth="1"/>
    <col min="8196" max="8199" width="19" style="112" customWidth="1"/>
    <col min="8200" max="8448" width="6.875" style="112"/>
    <col min="8449" max="8449" width="22.875" style="112" customWidth="1"/>
    <col min="8450" max="8450" width="19" style="112" customWidth="1"/>
    <col min="8451" max="8451" width="20.5" style="112" customWidth="1"/>
    <col min="8452" max="8455" width="19" style="112" customWidth="1"/>
    <col min="8456" max="8704" width="6.875" style="112"/>
    <col min="8705" max="8705" width="22.875" style="112" customWidth="1"/>
    <col min="8706" max="8706" width="19" style="112" customWidth="1"/>
    <col min="8707" max="8707" width="20.5" style="112" customWidth="1"/>
    <col min="8708" max="8711" width="19" style="112" customWidth="1"/>
    <col min="8712" max="8960" width="6.875" style="112"/>
    <col min="8961" max="8961" width="22.875" style="112" customWidth="1"/>
    <col min="8962" max="8962" width="19" style="112" customWidth="1"/>
    <col min="8963" max="8963" width="20.5" style="112" customWidth="1"/>
    <col min="8964" max="8967" width="19" style="112" customWidth="1"/>
    <col min="8968" max="9216" width="6.875" style="112"/>
    <col min="9217" max="9217" width="22.875" style="112" customWidth="1"/>
    <col min="9218" max="9218" width="19" style="112" customWidth="1"/>
    <col min="9219" max="9219" width="20.5" style="112" customWidth="1"/>
    <col min="9220" max="9223" width="19" style="112" customWidth="1"/>
    <col min="9224" max="9472" width="6.875" style="112"/>
    <col min="9473" max="9473" width="22.875" style="112" customWidth="1"/>
    <col min="9474" max="9474" width="19" style="112" customWidth="1"/>
    <col min="9475" max="9475" width="20.5" style="112" customWidth="1"/>
    <col min="9476" max="9479" width="19" style="112" customWidth="1"/>
    <col min="9480" max="9728" width="6.875" style="112"/>
    <col min="9729" max="9729" width="22.875" style="112" customWidth="1"/>
    <col min="9730" max="9730" width="19" style="112" customWidth="1"/>
    <col min="9731" max="9731" width="20.5" style="112" customWidth="1"/>
    <col min="9732" max="9735" width="19" style="112" customWidth="1"/>
    <col min="9736" max="9984" width="6.875" style="112"/>
    <col min="9985" max="9985" width="22.875" style="112" customWidth="1"/>
    <col min="9986" max="9986" width="19" style="112" customWidth="1"/>
    <col min="9987" max="9987" width="20.5" style="112" customWidth="1"/>
    <col min="9988" max="9991" width="19" style="112" customWidth="1"/>
    <col min="9992" max="10240" width="6.875" style="112"/>
    <col min="10241" max="10241" width="22.875" style="112" customWidth="1"/>
    <col min="10242" max="10242" width="19" style="112" customWidth="1"/>
    <col min="10243" max="10243" width="20.5" style="112" customWidth="1"/>
    <col min="10244" max="10247" width="19" style="112" customWidth="1"/>
    <col min="10248" max="10496" width="6.875" style="112"/>
    <col min="10497" max="10497" width="22.875" style="112" customWidth="1"/>
    <col min="10498" max="10498" width="19" style="112" customWidth="1"/>
    <col min="10499" max="10499" width="20.5" style="112" customWidth="1"/>
    <col min="10500" max="10503" width="19" style="112" customWidth="1"/>
    <col min="10504" max="10752" width="6.875" style="112"/>
    <col min="10753" max="10753" width="22.875" style="112" customWidth="1"/>
    <col min="10754" max="10754" width="19" style="112" customWidth="1"/>
    <col min="10755" max="10755" width="20.5" style="112" customWidth="1"/>
    <col min="10756" max="10759" width="19" style="112" customWidth="1"/>
    <col min="10760" max="11008" width="6.875" style="112"/>
    <col min="11009" max="11009" width="22.875" style="112" customWidth="1"/>
    <col min="11010" max="11010" width="19" style="112" customWidth="1"/>
    <col min="11011" max="11011" width="20.5" style="112" customWidth="1"/>
    <col min="11012" max="11015" width="19" style="112" customWidth="1"/>
    <col min="11016" max="11264" width="6.875" style="112"/>
    <col min="11265" max="11265" width="22.875" style="112" customWidth="1"/>
    <col min="11266" max="11266" width="19" style="112" customWidth="1"/>
    <col min="11267" max="11267" width="20.5" style="112" customWidth="1"/>
    <col min="11268" max="11271" width="19" style="112" customWidth="1"/>
    <col min="11272" max="11520" width="6.875" style="112"/>
    <col min="11521" max="11521" width="22.875" style="112" customWidth="1"/>
    <col min="11522" max="11522" width="19" style="112" customWidth="1"/>
    <col min="11523" max="11523" width="20.5" style="112" customWidth="1"/>
    <col min="11524" max="11527" width="19" style="112" customWidth="1"/>
    <col min="11528" max="11776" width="6.875" style="112"/>
    <col min="11777" max="11777" width="22.875" style="112" customWidth="1"/>
    <col min="11778" max="11778" width="19" style="112" customWidth="1"/>
    <col min="11779" max="11779" width="20.5" style="112" customWidth="1"/>
    <col min="11780" max="11783" width="19" style="112" customWidth="1"/>
    <col min="11784" max="12032" width="6.875" style="112"/>
    <col min="12033" max="12033" width="22.875" style="112" customWidth="1"/>
    <col min="12034" max="12034" width="19" style="112" customWidth="1"/>
    <col min="12035" max="12035" width="20.5" style="112" customWidth="1"/>
    <col min="12036" max="12039" width="19" style="112" customWidth="1"/>
    <col min="12040" max="12288" width="6.875" style="112"/>
    <col min="12289" max="12289" width="22.875" style="112" customWidth="1"/>
    <col min="12290" max="12290" width="19" style="112" customWidth="1"/>
    <col min="12291" max="12291" width="20.5" style="112" customWidth="1"/>
    <col min="12292" max="12295" width="19" style="112" customWidth="1"/>
    <col min="12296" max="12544" width="6.875" style="112"/>
    <col min="12545" max="12545" width="22.875" style="112" customWidth="1"/>
    <col min="12546" max="12546" width="19" style="112" customWidth="1"/>
    <col min="12547" max="12547" width="20.5" style="112" customWidth="1"/>
    <col min="12548" max="12551" width="19" style="112" customWidth="1"/>
    <col min="12552" max="12800" width="6.875" style="112"/>
    <col min="12801" max="12801" width="22.875" style="112" customWidth="1"/>
    <col min="12802" max="12802" width="19" style="112" customWidth="1"/>
    <col min="12803" max="12803" width="20.5" style="112" customWidth="1"/>
    <col min="12804" max="12807" width="19" style="112" customWidth="1"/>
    <col min="12808" max="13056" width="6.875" style="112"/>
    <col min="13057" max="13057" width="22.875" style="112" customWidth="1"/>
    <col min="13058" max="13058" width="19" style="112" customWidth="1"/>
    <col min="13059" max="13059" width="20.5" style="112" customWidth="1"/>
    <col min="13060" max="13063" width="19" style="112" customWidth="1"/>
    <col min="13064" max="13312" width="6.875" style="112"/>
    <col min="13313" max="13313" width="22.875" style="112" customWidth="1"/>
    <col min="13314" max="13314" width="19" style="112" customWidth="1"/>
    <col min="13315" max="13315" width="20.5" style="112" customWidth="1"/>
    <col min="13316" max="13319" width="19" style="112" customWidth="1"/>
    <col min="13320" max="13568" width="6.875" style="112"/>
    <col min="13569" max="13569" width="22.875" style="112" customWidth="1"/>
    <col min="13570" max="13570" width="19" style="112" customWidth="1"/>
    <col min="13571" max="13571" width="20.5" style="112" customWidth="1"/>
    <col min="13572" max="13575" width="19" style="112" customWidth="1"/>
    <col min="13576" max="13824" width="6.875" style="112"/>
    <col min="13825" max="13825" width="22.875" style="112" customWidth="1"/>
    <col min="13826" max="13826" width="19" style="112" customWidth="1"/>
    <col min="13827" max="13827" width="20.5" style="112" customWidth="1"/>
    <col min="13828" max="13831" width="19" style="112" customWidth="1"/>
    <col min="13832" max="14080" width="6.875" style="112"/>
    <col min="14081" max="14081" width="22.875" style="112" customWidth="1"/>
    <col min="14082" max="14082" width="19" style="112" customWidth="1"/>
    <col min="14083" max="14083" width="20.5" style="112" customWidth="1"/>
    <col min="14084" max="14087" width="19" style="112" customWidth="1"/>
    <col min="14088" max="14336" width="6.875" style="112"/>
    <col min="14337" max="14337" width="22.875" style="112" customWidth="1"/>
    <col min="14338" max="14338" width="19" style="112" customWidth="1"/>
    <col min="14339" max="14339" width="20.5" style="112" customWidth="1"/>
    <col min="14340" max="14343" width="19" style="112" customWidth="1"/>
    <col min="14344" max="14592" width="6.875" style="112"/>
    <col min="14593" max="14593" width="22.875" style="112" customWidth="1"/>
    <col min="14594" max="14594" width="19" style="112" customWidth="1"/>
    <col min="14595" max="14595" width="20.5" style="112" customWidth="1"/>
    <col min="14596" max="14599" width="19" style="112" customWidth="1"/>
    <col min="14600" max="14848" width="6.875" style="112"/>
    <col min="14849" max="14849" width="22.875" style="112" customWidth="1"/>
    <col min="14850" max="14850" width="19" style="112" customWidth="1"/>
    <col min="14851" max="14851" width="20.5" style="112" customWidth="1"/>
    <col min="14852" max="14855" width="19" style="112" customWidth="1"/>
    <col min="14856" max="15104" width="6.875" style="112"/>
    <col min="15105" max="15105" width="22.875" style="112" customWidth="1"/>
    <col min="15106" max="15106" width="19" style="112" customWidth="1"/>
    <col min="15107" max="15107" width="20.5" style="112" customWidth="1"/>
    <col min="15108" max="15111" width="19" style="112" customWidth="1"/>
    <col min="15112" max="15360" width="6.875" style="112"/>
    <col min="15361" max="15361" width="22.875" style="112" customWidth="1"/>
    <col min="15362" max="15362" width="19" style="112" customWidth="1"/>
    <col min="15363" max="15363" width="20.5" style="112" customWidth="1"/>
    <col min="15364" max="15367" width="19" style="112" customWidth="1"/>
    <col min="15368" max="15616" width="6.875" style="112"/>
    <col min="15617" max="15617" width="22.875" style="112" customWidth="1"/>
    <col min="15618" max="15618" width="19" style="112" customWidth="1"/>
    <col min="15619" max="15619" width="20.5" style="112" customWidth="1"/>
    <col min="15620" max="15623" width="19" style="112" customWidth="1"/>
    <col min="15624" max="15872" width="6.875" style="112"/>
    <col min="15873" max="15873" width="22.875" style="112" customWidth="1"/>
    <col min="15874" max="15874" width="19" style="112" customWidth="1"/>
    <col min="15875" max="15875" width="20.5" style="112" customWidth="1"/>
    <col min="15876" max="15879" width="19" style="112" customWidth="1"/>
    <col min="15880" max="16128" width="6.875" style="112"/>
    <col min="16129" max="16129" width="22.875" style="112" customWidth="1"/>
    <col min="16130" max="16130" width="19" style="112" customWidth="1"/>
    <col min="16131" max="16131" width="20.5" style="112" customWidth="1"/>
    <col min="16132" max="16135" width="19" style="112" customWidth="1"/>
    <col min="16136" max="16384" width="6.875" style="112"/>
  </cols>
  <sheetData>
    <row r="1" spans="1:13" s="110" customFormat="1" ht="20.100000000000001" customHeight="1">
      <c r="A1" s="2" t="s">
        <v>311</v>
      </c>
      <c r="B1" s="113"/>
      <c r="C1" s="113"/>
      <c r="D1" s="113"/>
      <c r="E1" s="113"/>
      <c r="F1" s="113"/>
      <c r="G1" s="113"/>
    </row>
    <row r="2" spans="1:13" s="110" customFormat="1" ht="27.75" customHeight="1">
      <c r="A2" s="114" t="s">
        <v>312</v>
      </c>
      <c r="B2" s="115"/>
      <c r="C2" s="115"/>
      <c r="D2" s="115"/>
      <c r="E2" s="115"/>
      <c r="F2" s="115"/>
      <c r="G2" s="115"/>
    </row>
    <row r="3" spans="1:13" s="110" customFormat="1" ht="20.100000000000001" customHeight="1">
      <c r="A3" s="116"/>
      <c r="B3" s="113"/>
      <c r="C3" s="113"/>
      <c r="D3" s="113"/>
      <c r="E3" s="113"/>
      <c r="F3" s="113"/>
      <c r="G3" s="113"/>
    </row>
    <row r="4" spans="1:13" s="110" customFormat="1" ht="20.100000000000001" customHeight="1">
      <c r="A4" s="117"/>
      <c r="B4" s="118"/>
      <c r="C4" s="118"/>
      <c r="D4" s="118"/>
      <c r="E4" s="118"/>
      <c r="F4" s="118"/>
      <c r="G4" s="119" t="s">
        <v>313</v>
      </c>
    </row>
    <row r="5" spans="1:13" s="110" customFormat="1" ht="20.100000000000001" customHeight="1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pans="1:13" s="110" customFormat="1" ht="45" customHeight="1">
      <c r="A6" s="120" t="s">
        <v>316</v>
      </c>
      <c r="B6" s="120" t="s">
        <v>317</v>
      </c>
      <c r="C6" s="120" t="s">
        <v>316</v>
      </c>
      <c r="D6" s="120" t="s">
        <v>318</v>
      </c>
      <c r="E6" s="120" t="s">
        <v>319</v>
      </c>
      <c r="F6" s="120" t="s">
        <v>320</v>
      </c>
      <c r="G6" s="120" t="s">
        <v>321</v>
      </c>
    </row>
    <row r="7" spans="1:13" s="110" customFormat="1" ht="20.100000000000001" customHeight="1">
      <c r="A7" s="121" t="s">
        <v>322</v>
      </c>
      <c r="B7" s="122">
        <f>SUM(B8:B10)</f>
        <v>823.41</v>
      </c>
      <c r="C7" s="123" t="s">
        <v>323</v>
      </c>
      <c r="D7" s="124">
        <f>SUM(E7:G7)</f>
        <v>823.41</v>
      </c>
      <c r="E7" s="124">
        <f>B8+B12</f>
        <v>823.41</v>
      </c>
      <c r="F7" s="124">
        <f>B9+B13</f>
        <v>0</v>
      </c>
      <c r="G7" s="124">
        <f>B10+B14</f>
        <v>0</v>
      </c>
    </row>
    <row r="8" spans="1:13" s="110" customFormat="1" ht="20.100000000000001" customHeight="1">
      <c r="A8" s="125" t="s">
        <v>324</v>
      </c>
      <c r="B8" s="57">
        <v>823.41</v>
      </c>
      <c r="C8" s="126"/>
      <c r="D8" s="127"/>
      <c r="E8" s="127"/>
      <c r="F8" s="127"/>
      <c r="G8" s="127"/>
    </row>
    <row r="9" spans="1:13" s="110" customFormat="1" ht="20.100000000000001" customHeight="1">
      <c r="A9" s="125" t="s">
        <v>325</v>
      </c>
      <c r="B9" s="128"/>
      <c r="C9" s="126"/>
      <c r="D9" s="127"/>
      <c r="E9" s="127"/>
      <c r="F9" s="127"/>
      <c r="G9" s="127"/>
    </row>
    <row r="10" spans="1:13" s="110" customFormat="1" ht="20.100000000000001" customHeight="1">
      <c r="A10" s="129" t="s">
        <v>326</v>
      </c>
      <c r="B10" s="130"/>
      <c r="C10" s="131"/>
      <c r="D10" s="127"/>
      <c r="E10" s="127"/>
      <c r="F10" s="127"/>
      <c r="G10" s="127"/>
    </row>
    <row r="11" spans="1:13" s="110" customFormat="1" ht="20.100000000000001" customHeight="1">
      <c r="A11" s="132" t="s">
        <v>327</v>
      </c>
      <c r="B11" s="122">
        <f>SUM(B12:B14)</f>
        <v>0</v>
      </c>
      <c r="C11" s="133"/>
      <c r="D11" s="127"/>
      <c r="E11" s="127"/>
      <c r="F11" s="127"/>
      <c r="G11" s="127"/>
    </row>
    <row r="12" spans="1:13" s="110" customFormat="1" ht="20.100000000000001" customHeight="1">
      <c r="A12" s="129" t="s">
        <v>324</v>
      </c>
      <c r="B12" s="57"/>
      <c r="C12" s="131"/>
      <c r="D12" s="127"/>
      <c r="E12" s="127"/>
      <c r="F12" s="127"/>
      <c r="G12" s="127"/>
    </row>
    <row r="13" spans="1:13" s="110" customFormat="1" ht="20.100000000000001" customHeight="1">
      <c r="A13" s="129" t="s">
        <v>325</v>
      </c>
      <c r="B13" s="128"/>
      <c r="C13" s="131"/>
      <c r="D13" s="127"/>
      <c r="E13" s="127"/>
      <c r="F13" s="127"/>
      <c r="G13" s="127"/>
    </row>
    <row r="14" spans="1:13" s="110" customFormat="1" ht="20.100000000000001" customHeight="1">
      <c r="A14" s="125" t="s">
        <v>326</v>
      </c>
      <c r="B14" s="130"/>
      <c r="C14" s="131"/>
      <c r="D14" s="127"/>
      <c r="E14" s="127"/>
      <c r="F14" s="127"/>
      <c r="G14" s="127"/>
      <c r="M14" s="141"/>
    </row>
    <row r="15" spans="1:13" s="110" customFormat="1" ht="20.100000000000001" customHeight="1">
      <c r="A15" s="132"/>
      <c r="B15" s="134"/>
      <c r="C15" s="133"/>
      <c r="D15" s="135"/>
      <c r="E15" s="135"/>
      <c r="F15" s="135"/>
      <c r="G15" s="135"/>
    </row>
    <row r="16" spans="1:13" s="110" customFormat="1" ht="20.100000000000001" customHeight="1">
      <c r="A16" s="132"/>
      <c r="B16" s="134"/>
      <c r="C16" s="134" t="s">
        <v>328</v>
      </c>
      <c r="D16" s="136">
        <f>E16+F16+G16</f>
        <v>0</v>
      </c>
      <c r="E16" s="137">
        <f>B8+B12-E7</f>
        <v>0</v>
      </c>
      <c r="F16" s="137">
        <f>B9+B13-F7</f>
        <v>0</v>
      </c>
      <c r="G16" s="137">
        <f>B10+B14-G7</f>
        <v>0</v>
      </c>
    </row>
    <row r="17" spans="1:7" s="110" customFormat="1" ht="20.100000000000001" customHeight="1">
      <c r="A17" s="132"/>
      <c r="B17" s="134"/>
      <c r="C17" s="134"/>
      <c r="D17" s="137"/>
      <c r="E17" s="137"/>
      <c r="F17" s="137"/>
      <c r="G17" s="138"/>
    </row>
    <row r="18" spans="1:7" s="110" customFormat="1" ht="20.100000000000001" customHeight="1">
      <c r="A18" s="132" t="s">
        <v>329</v>
      </c>
      <c r="B18" s="139">
        <f>B7+B11</f>
        <v>823.41</v>
      </c>
      <c r="C18" s="139" t="s">
        <v>330</v>
      </c>
      <c r="D18" s="137">
        <f>SUM(D7+D16)</f>
        <v>823.41</v>
      </c>
      <c r="E18" s="137">
        <f>SUM(E7+E16)</f>
        <v>823.41</v>
      </c>
      <c r="F18" s="137">
        <f>SUM(F7+F16)</f>
        <v>0</v>
      </c>
      <c r="G18" s="137">
        <f>SUM(G7+G16)</f>
        <v>0</v>
      </c>
    </row>
    <row r="19" spans="1:7" ht="20.100000000000001" customHeight="1">
      <c r="A19" s="140"/>
      <c r="B19" s="140"/>
      <c r="C19" s="140"/>
      <c r="D19" s="140"/>
      <c r="E19" s="140"/>
      <c r="F19" s="140"/>
    </row>
  </sheetData>
  <mergeCells count="2">
    <mergeCell ref="A5:B5"/>
    <mergeCell ref="C5:G5"/>
  </mergeCells>
  <phoneticPr fontId="2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workbookViewId="0">
      <selection activeCell="E10" sqref="E10"/>
    </sheetView>
  </sheetViews>
  <sheetFormatPr defaultColWidth="6.875" defaultRowHeight="12.75" customHeight="1"/>
  <cols>
    <col min="1" max="1" width="29.125" style="8" customWidth="1"/>
    <col min="2" max="2" width="44.625" style="8" customWidth="1"/>
    <col min="3" max="3" width="17.75" style="8" customWidth="1"/>
    <col min="4" max="4" width="16.75" style="8" customWidth="1"/>
    <col min="5" max="5" width="15.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331</v>
      </c>
    </row>
    <row r="2" spans="1:5" ht="25.5" customHeight="1">
      <c r="A2" s="94" t="s">
        <v>332</v>
      </c>
      <c r="B2" s="80"/>
      <c r="C2" s="80"/>
      <c r="D2" s="80"/>
      <c r="E2" s="80"/>
    </row>
    <row r="3" spans="1:5" ht="20.100000000000001" customHeight="1">
      <c r="A3" s="91"/>
      <c r="B3" s="80"/>
      <c r="C3" s="80"/>
      <c r="D3" s="80"/>
      <c r="E3" s="80"/>
    </row>
    <row r="4" spans="1:5" ht="20.100000000000001" customHeight="1">
      <c r="A4" s="17"/>
      <c r="B4" s="16"/>
      <c r="C4" s="16"/>
      <c r="D4" s="16"/>
      <c r="E4" s="103" t="s">
        <v>313</v>
      </c>
    </row>
    <row r="5" spans="1:5" ht="20.100000000000001" customHeight="1">
      <c r="A5" s="150" t="s">
        <v>333</v>
      </c>
      <c r="B5" s="150"/>
      <c r="C5" s="150" t="s">
        <v>334</v>
      </c>
      <c r="D5" s="150"/>
      <c r="E5" s="150"/>
    </row>
    <row r="6" spans="1:5" ht="20.100000000000001" customHeight="1">
      <c r="A6" s="54" t="s">
        <v>335</v>
      </c>
      <c r="B6" s="54" t="s">
        <v>336</v>
      </c>
      <c r="C6" s="54" t="s">
        <v>337</v>
      </c>
      <c r="D6" s="54" t="s">
        <v>338</v>
      </c>
      <c r="E6" s="54" t="s">
        <v>339</v>
      </c>
    </row>
    <row r="7" spans="1:5" ht="20.100000000000001" customHeight="1">
      <c r="A7" s="104"/>
      <c r="B7" s="54" t="s">
        <v>318</v>
      </c>
      <c r="C7" s="105">
        <f>C8+C12+C18+C22</f>
        <v>823.41</v>
      </c>
      <c r="D7" s="105">
        <f>D8+D12+D18+D22</f>
        <v>137.16999999999999</v>
      </c>
      <c r="E7" s="105">
        <f>E8+E12+E18+E22</f>
        <v>686.24</v>
      </c>
    </row>
    <row r="8" spans="1:5" ht="21" customHeight="1">
      <c r="A8" s="23" t="s">
        <v>340</v>
      </c>
      <c r="B8" s="24" t="s">
        <v>341</v>
      </c>
      <c r="C8" s="105">
        <f>D8+E8</f>
        <v>797.19</v>
      </c>
      <c r="D8" s="105">
        <f>D9</f>
        <v>110.95</v>
      </c>
      <c r="E8" s="106">
        <f>E9</f>
        <v>686.24</v>
      </c>
    </row>
    <row r="9" spans="1:5" ht="21" customHeight="1">
      <c r="A9" s="23" t="s">
        <v>342</v>
      </c>
      <c r="B9" s="24" t="s">
        <v>343</v>
      </c>
      <c r="C9" s="105">
        <f t="shared" ref="C9:C24" si="0">D9+E9</f>
        <v>797.19</v>
      </c>
      <c r="D9" s="105">
        <f>D11</f>
        <v>110.95</v>
      </c>
      <c r="E9" s="106">
        <f>E10</f>
        <v>686.24</v>
      </c>
    </row>
    <row r="10" spans="1:5" ht="21" customHeight="1">
      <c r="A10" s="23" t="s">
        <v>344</v>
      </c>
      <c r="B10" s="24" t="s">
        <v>345</v>
      </c>
      <c r="C10" s="105">
        <f t="shared" si="0"/>
        <v>686.24</v>
      </c>
      <c r="D10" s="105"/>
      <c r="E10" s="106">
        <v>686.24</v>
      </c>
    </row>
    <row r="11" spans="1:5" ht="21" customHeight="1">
      <c r="A11" s="23" t="s">
        <v>346</v>
      </c>
      <c r="B11" s="24" t="s">
        <v>347</v>
      </c>
      <c r="C11" s="105">
        <f t="shared" si="0"/>
        <v>110.95</v>
      </c>
      <c r="D11" s="105">
        <v>110.95</v>
      </c>
      <c r="E11" s="106"/>
    </row>
    <row r="12" spans="1:5" ht="21" customHeight="1">
      <c r="A12" s="23" t="s">
        <v>348</v>
      </c>
      <c r="B12" s="24" t="s">
        <v>349</v>
      </c>
      <c r="C12" s="105">
        <f t="shared" si="0"/>
        <v>13.59</v>
      </c>
      <c r="D12" s="105">
        <f>D13</f>
        <v>13.59</v>
      </c>
      <c r="E12" s="106"/>
    </row>
    <row r="13" spans="1:5" ht="21" customHeight="1">
      <c r="A13" s="23" t="s">
        <v>350</v>
      </c>
      <c r="B13" s="24" t="s">
        <v>351</v>
      </c>
      <c r="C13" s="105">
        <f t="shared" si="0"/>
        <v>13.59</v>
      </c>
      <c r="D13" s="105">
        <f>D14+D15+D16+D17</f>
        <v>13.59</v>
      </c>
      <c r="E13" s="106"/>
    </row>
    <row r="14" spans="1:5" ht="21" customHeight="1">
      <c r="A14" s="23" t="s">
        <v>352</v>
      </c>
      <c r="B14" s="24" t="s">
        <v>353</v>
      </c>
      <c r="C14" s="105">
        <f t="shared" si="0"/>
        <v>0.82</v>
      </c>
      <c r="D14" s="105">
        <v>0.82</v>
      </c>
      <c r="E14" s="106"/>
    </row>
    <row r="15" spans="1:5" ht="21" customHeight="1">
      <c r="A15" s="23" t="s">
        <v>354</v>
      </c>
      <c r="B15" s="24" t="s">
        <v>355</v>
      </c>
      <c r="C15" s="105">
        <f t="shared" si="0"/>
        <v>4.1900000000000004</v>
      </c>
      <c r="D15" s="105">
        <v>4.1900000000000004</v>
      </c>
      <c r="E15" s="106"/>
    </row>
    <row r="16" spans="1:5" ht="21" customHeight="1">
      <c r="A16" s="23" t="s">
        <v>356</v>
      </c>
      <c r="B16" s="24" t="s">
        <v>357</v>
      </c>
      <c r="C16" s="105">
        <f t="shared" si="0"/>
        <v>0.2</v>
      </c>
      <c r="D16" s="105">
        <v>0.2</v>
      </c>
      <c r="E16" s="106"/>
    </row>
    <row r="17" spans="1:5" ht="21" customHeight="1">
      <c r="A17" s="23" t="s">
        <v>358</v>
      </c>
      <c r="B17" s="24" t="s">
        <v>359</v>
      </c>
      <c r="C17" s="105">
        <f t="shared" si="0"/>
        <v>8.3800000000000008</v>
      </c>
      <c r="D17" s="105">
        <v>8.3800000000000008</v>
      </c>
      <c r="E17" s="106"/>
    </row>
    <row r="18" spans="1:5" ht="21" customHeight="1">
      <c r="A18" s="31" t="s">
        <v>360</v>
      </c>
      <c r="B18" s="24" t="s">
        <v>361</v>
      </c>
      <c r="C18" s="105">
        <f t="shared" si="0"/>
        <v>6.34</v>
      </c>
      <c r="D18" s="107">
        <f>D19</f>
        <v>6.34</v>
      </c>
      <c r="E18" s="107"/>
    </row>
    <row r="19" spans="1:5" ht="21" customHeight="1">
      <c r="A19" s="31" t="s">
        <v>362</v>
      </c>
      <c r="B19" s="24" t="s">
        <v>363</v>
      </c>
      <c r="C19" s="105">
        <f t="shared" si="0"/>
        <v>6.34</v>
      </c>
      <c r="D19" s="108">
        <f>D20+D21</f>
        <v>6.34</v>
      </c>
      <c r="E19" s="108"/>
    </row>
    <row r="20" spans="1:5" ht="21" customHeight="1">
      <c r="A20" s="31" t="s">
        <v>364</v>
      </c>
      <c r="B20" s="24" t="s">
        <v>365</v>
      </c>
      <c r="C20" s="105">
        <f t="shared" si="0"/>
        <v>1.36</v>
      </c>
      <c r="D20" s="108">
        <v>1.36</v>
      </c>
      <c r="E20" s="108"/>
    </row>
    <row r="21" spans="1:5" ht="21" customHeight="1">
      <c r="A21" s="31" t="s">
        <v>366</v>
      </c>
      <c r="B21" s="24" t="s">
        <v>367</v>
      </c>
      <c r="C21" s="105">
        <f t="shared" si="0"/>
        <v>4.9800000000000004</v>
      </c>
      <c r="D21" s="108">
        <v>4.9800000000000004</v>
      </c>
      <c r="E21" s="108"/>
    </row>
    <row r="22" spans="1:5" ht="21" customHeight="1">
      <c r="A22" s="31" t="s">
        <v>368</v>
      </c>
      <c r="B22" s="24" t="s">
        <v>369</v>
      </c>
      <c r="C22" s="105">
        <f t="shared" si="0"/>
        <v>6.29</v>
      </c>
      <c r="D22" s="108">
        <f>D23</f>
        <v>6.29</v>
      </c>
      <c r="E22" s="108"/>
    </row>
    <row r="23" spans="1:5" ht="21" customHeight="1">
      <c r="A23" s="31" t="s">
        <v>370</v>
      </c>
      <c r="B23" s="24" t="s">
        <v>371</v>
      </c>
      <c r="C23" s="105">
        <f t="shared" si="0"/>
        <v>6.29</v>
      </c>
      <c r="D23" s="108">
        <f>D24</f>
        <v>6.29</v>
      </c>
      <c r="E23" s="108"/>
    </row>
    <row r="24" spans="1:5" ht="21" customHeight="1">
      <c r="A24" s="31" t="s">
        <v>372</v>
      </c>
      <c r="B24" s="24" t="s">
        <v>373</v>
      </c>
      <c r="C24" s="105">
        <f t="shared" si="0"/>
        <v>6.29</v>
      </c>
      <c r="D24" s="109">
        <v>6.29</v>
      </c>
      <c r="E24" s="109"/>
    </row>
    <row r="25" spans="1:5" ht="12.75" customHeight="1">
      <c r="C25" s="10"/>
      <c r="D25" s="10"/>
      <c r="E25" s="10"/>
    </row>
    <row r="26" spans="1:5" ht="12.75" customHeight="1">
      <c r="A26" s="10"/>
      <c r="B26" s="10"/>
      <c r="C26" s="10"/>
      <c r="D26" s="10"/>
      <c r="E26" s="10"/>
    </row>
    <row r="27" spans="1:5" ht="12.75" customHeight="1">
      <c r="A27" s="10"/>
      <c r="B27" s="10"/>
      <c r="D27" s="10"/>
      <c r="E27" s="10"/>
    </row>
    <row r="28" spans="1:5" ht="12.75" customHeight="1">
      <c r="A28" s="10"/>
      <c r="B28" s="10"/>
      <c r="D28" s="10"/>
      <c r="E28" s="10"/>
    </row>
    <row r="29" spans="1:5" s="10" customFormat="1" ht="12.75" customHeight="1"/>
    <row r="30" spans="1:5" ht="12.75" customHeight="1">
      <c r="A30" s="10"/>
      <c r="B30" s="10"/>
    </row>
    <row r="31" spans="1:5" ht="12.75" customHeight="1">
      <c r="A31" s="10"/>
      <c r="B31" s="10"/>
      <c r="D31" s="10"/>
    </row>
    <row r="32" spans="1:5" ht="12.75" customHeight="1">
      <c r="A32" s="10"/>
      <c r="B32" s="10"/>
    </row>
    <row r="33" spans="1:3" ht="12.75" customHeight="1">
      <c r="A33" s="10"/>
      <c r="B33" s="10"/>
    </row>
    <row r="34" spans="1:3" ht="12.75" customHeight="1">
      <c r="B34" s="10"/>
      <c r="C34" s="10"/>
    </row>
    <row r="36" spans="1:3" ht="12.75" customHeight="1">
      <c r="A36" s="10"/>
    </row>
    <row r="38" spans="1:3" ht="12.75" customHeight="1">
      <c r="B38" s="10"/>
    </row>
    <row r="39" spans="1:3" ht="12.75" customHeight="1">
      <c r="B39" s="10"/>
    </row>
  </sheetData>
  <mergeCells count="2">
    <mergeCell ref="A5:B5"/>
    <mergeCell ref="C5:E5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showGridLines="0" showZeros="0" workbookViewId="0">
      <selection activeCell="D16" sqref="D16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374</v>
      </c>
      <c r="E1" s="93"/>
    </row>
    <row r="2" spans="1:11" ht="34.5" customHeight="1">
      <c r="A2" s="94" t="s">
        <v>375</v>
      </c>
      <c r="B2" s="95"/>
      <c r="C2" s="95"/>
      <c r="D2" s="95"/>
      <c r="E2" s="95"/>
    </row>
    <row r="3" spans="1:11" ht="20.100000000000001" customHeight="1">
      <c r="A3" s="95"/>
      <c r="B3" s="95"/>
      <c r="C3" s="95"/>
      <c r="D3" s="95"/>
      <c r="E3" s="95"/>
    </row>
    <row r="4" spans="1:11" s="92" customFormat="1" ht="20.100000000000001" customHeight="1">
      <c r="A4" s="17"/>
      <c r="B4" s="16"/>
      <c r="C4" s="16"/>
      <c r="D4" s="16"/>
      <c r="E4" s="96" t="s">
        <v>313</v>
      </c>
    </row>
    <row r="5" spans="1:11" s="92" customFormat="1" ht="20.100000000000001" customHeight="1">
      <c r="A5" s="150" t="s">
        <v>376</v>
      </c>
      <c r="B5" s="150"/>
      <c r="C5" s="150" t="s">
        <v>377</v>
      </c>
      <c r="D5" s="150"/>
      <c r="E5" s="150"/>
    </row>
    <row r="6" spans="1:11" s="92" customFormat="1" ht="20.100000000000001" customHeight="1">
      <c r="A6" s="38" t="s">
        <v>335</v>
      </c>
      <c r="B6" s="38" t="s">
        <v>336</v>
      </c>
      <c r="C6" s="38" t="s">
        <v>318</v>
      </c>
      <c r="D6" s="38" t="s">
        <v>378</v>
      </c>
      <c r="E6" s="38" t="s">
        <v>379</v>
      </c>
    </row>
    <row r="7" spans="1:11" s="92" customFormat="1" ht="20.100000000000001" customHeight="1">
      <c r="A7" s="97" t="s">
        <v>380</v>
      </c>
      <c r="B7" s="98" t="s">
        <v>381</v>
      </c>
      <c r="C7" s="42">
        <f>SUM(C8,C19,C32)</f>
        <v>137.16999999999999</v>
      </c>
      <c r="D7" s="42">
        <f>SUM(D8,D19)</f>
        <v>91.12</v>
      </c>
      <c r="E7" s="42">
        <f>SUM(E8,E19,E32)</f>
        <v>46.05</v>
      </c>
      <c r="J7" s="78"/>
    </row>
    <row r="8" spans="1:11" s="92" customFormat="1" ht="20.100000000000001" customHeight="1">
      <c r="A8" s="99">
        <v>301</v>
      </c>
      <c r="B8" s="100" t="s">
        <v>382</v>
      </c>
      <c r="C8" s="66">
        <f>D8+E8</f>
        <v>91.12</v>
      </c>
      <c r="D8" s="66">
        <f>SUM(D9:D18)</f>
        <v>91.12</v>
      </c>
      <c r="E8" s="42"/>
      <c r="G8" s="78"/>
    </row>
    <row r="9" spans="1:11" s="92" customFormat="1" ht="20.100000000000001" customHeight="1">
      <c r="A9" s="101">
        <v>30101</v>
      </c>
      <c r="B9" s="100" t="s">
        <v>383</v>
      </c>
      <c r="C9" s="66">
        <f t="shared" ref="C9:C34" si="0">D9+E9</f>
        <v>27.13</v>
      </c>
      <c r="D9" s="42">
        <v>27.13</v>
      </c>
      <c r="E9" s="42"/>
      <c r="F9" s="78"/>
      <c r="G9" s="78"/>
      <c r="K9" s="78"/>
    </row>
    <row r="10" spans="1:11" s="92" customFormat="1" ht="20.100000000000001" customHeight="1">
      <c r="A10" s="101">
        <v>30102</v>
      </c>
      <c r="B10" s="100" t="s">
        <v>384</v>
      </c>
      <c r="C10" s="66">
        <f t="shared" si="0"/>
        <v>21.29</v>
      </c>
      <c r="D10" s="42">
        <v>21.29</v>
      </c>
      <c r="E10" s="42"/>
      <c r="F10" s="78"/>
      <c r="H10" s="78"/>
    </row>
    <row r="11" spans="1:11" s="92" customFormat="1" ht="20.100000000000001" customHeight="1">
      <c r="A11" s="101">
        <v>30103</v>
      </c>
      <c r="B11" s="100" t="s">
        <v>385</v>
      </c>
      <c r="C11" s="66">
        <f t="shared" si="0"/>
        <v>3.96</v>
      </c>
      <c r="D11" s="42">
        <v>3.96</v>
      </c>
      <c r="E11" s="42"/>
      <c r="F11" s="78"/>
      <c r="H11" s="78"/>
    </row>
    <row r="12" spans="1:11" s="92" customFormat="1" ht="20.100000000000001" customHeight="1">
      <c r="A12" s="101">
        <v>30108</v>
      </c>
      <c r="B12" s="100" t="s">
        <v>386</v>
      </c>
      <c r="C12" s="66">
        <f t="shared" si="0"/>
        <v>8.3800000000000008</v>
      </c>
      <c r="D12" s="42">
        <v>8.3800000000000008</v>
      </c>
      <c r="E12" s="42"/>
      <c r="F12" s="78"/>
      <c r="G12" s="78"/>
      <c r="H12" s="78"/>
    </row>
    <row r="13" spans="1:11" s="92" customFormat="1" ht="20.100000000000001" customHeight="1">
      <c r="A13" s="101">
        <v>30109</v>
      </c>
      <c r="B13" s="100" t="s">
        <v>387</v>
      </c>
      <c r="C13" s="66">
        <f t="shared" si="0"/>
        <v>4.1900000000000004</v>
      </c>
      <c r="D13" s="42">
        <v>4.1900000000000004</v>
      </c>
      <c r="E13" s="42"/>
      <c r="F13" s="78"/>
      <c r="J13" s="78"/>
    </row>
    <row r="14" spans="1:11" s="92" customFormat="1" ht="20.100000000000001" customHeight="1">
      <c r="A14" s="101">
        <v>30110</v>
      </c>
      <c r="B14" s="100" t="s">
        <v>388</v>
      </c>
      <c r="C14" s="66">
        <f t="shared" si="0"/>
        <v>4.9800000000000004</v>
      </c>
      <c r="D14" s="42">
        <v>4.9800000000000004</v>
      </c>
      <c r="E14" s="42"/>
      <c r="F14" s="78"/>
      <c r="G14" s="78"/>
      <c r="K14" s="78"/>
    </row>
    <row r="15" spans="1:11" s="92" customFormat="1" ht="20.100000000000001" customHeight="1">
      <c r="A15" s="101">
        <v>30112</v>
      </c>
      <c r="B15" s="100" t="s">
        <v>389</v>
      </c>
      <c r="C15" s="66">
        <f t="shared" si="0"/>
        <v>0.42</v>
      </c>
      <c r="D15" s="42">
        <v>0.42</v>
      </c>
      <c r="E15" s="42"/>
      <c r="F15" s="78"/>
      <c r="G15" s="78"/>
      <c r="H15" s="78"/>
      <c r="K15" s="78"/>
    </row>
    <row r="16" spans="1:11" s="92" customFormat="1" ht="20.100000000000001" customHeight="1">
      <c r="A16" s="101">
        <v>30113</v>
      </c>
      <c r="B16" s="100" t="s">
        <v>390</v>
      </c>
      <c r="C16" s="66">
        <f t="shared" si="0"/>
        <v>6.29</v>
      </c>
      <c r="D16" s="42">
        <v>6.29</v>
      </c>
      <c r="E16" s="42"/>
      <c r="F16" s="78"/>
      <c r="G16" s="78"/>
      <c r="K16" s="78"/>
    </row>
    <row r="17" spans="1:16" s="92" customFormat="1" ht="20.100000000000001" customHeight="1">
      <c r="A17" s="101">
        <v>30114</v>
      </c>
      <c r="B17" s="100" t="s">
        <v>391</v>
      </c>
      <c r="C17" s="66">
        <f t="shared" si="0"/>
        <v>0.96</v>
      </c>
      <c r="D17" s="42">
        <v>0.96</v>
      </c>
      <c r="E17" s="42"/>
      <c r="F17" s="78"/>
      <c r="G17" s="78"/>
      <c r="K17" s="78"/>
    </row>
    <row r="18" spans="1:16" s="92" customFormat="1" ht="20.100000000000001" customHeight="1">
      <c r="A18" s="101">
        <v>30199</v>
      </c>
      <c r="B18" s="100" t="s">
        <v>392</v>
      </c>
      <c r="C18" s="66">
        <f t="shared" si="0"/>
        <v>13.52</v>
      </c>
      <c r="D18" s="42">
        <v>13.52</v>
      </c>
      <c r="E18" s="42"/>
      <c r="F18" s="78"/>
      <c r="G18" s="78"/>
      <c r="K18" s="78"/>
    </row>
    <row r="19" spans="1:16" s="92" customFormat="1" ht="20.100000000000001" customHeight="1">
      <c r="A19" s="99">
        <v>302</v>
      </c>
      <c r="B19" s="100" t="s">
        <v>393</v>
      </c>
      <c r="C19" s="66">
        <f t="shared" si="0"/>
        <v>44.63</v>
      </c>
      <c r="D19" s="66"/>
      <c r="E19" s="42">
        <f>SUM(E20:E31)</f>
        <v>44.63</v>
      </c>
      <c r="F19" s="78"/>
      <c r="G19" s="78"/>
    </row>
    <row r="20" spans="1:16" s="92" customFormat="1" ht="20.100000000000001" customHeight="1">
      <c r="A20" s="101" t="s">
        <v>394</v>
      </c>
      <c r="B20" s="68" t="s">
        <v>395</v>
      </c>
      <c r="C20" s="66">
        <f t="shared" si="0"/>
        <v>0.5</v>
      </c>
      <c r="D20" s="42"/>
      <c r="E20" s="42">
        <v>0.5</v>
      </c>
      <c r="F20" s="78"/>
      <c r="G20" s="78"/>
      <c r="H20" s="78"/>
      <c r="N20" s="78"/>
    </row>
    <row r="21" spans="1:16" s="92" customFormat="1" ht="20.100000000000001" customHeight="1">
      <c r="A21" s="101">
        <v>30202</v>
      </c>
      <c r="B21" s="102" t="s">
        <v>396</v>
      </c>
      <c r="C21" s="66">
        <f t="shared" si="0"/>
        <v>0.5</v>
      </c>
      <c r="D21" s="42"/>
      <c r="E21" s="42">
        <v>0.5</v>
      </c>
      <c r="F21" s="78"/>
      <c r="G21" s="78"/>
    </row>
    <row r="22" spans="1:16" s="92" customFormat="1" ht="20.100000000000001" customHeight="1">
      <c r="A22" s="101">
        <v>30203</v>
      </c>
      <c r="B22" s="102" t="s">
        <v>397</v>
      </c>
      <c r="C22" s="66">
        <f t="shared" si="0"/>
        <v>3</v>
      </c>
      <c r="D22" s="42"/>
      <c r="E22" s="42">
        <v>3</v>
      </c>
      <c r="F22" s="78"/>
      <c r="H22" s="78"/>
      <c r="J22" s="78"/>
    </row>
    <row r="23" spans="1:16" s="92" customFormat="1" ht="20.100000000000001" customHeight="1">
      <c r="A23" s="101">
        <v>30207</v>
      </c>
      <c r="B23" s="102" t="s">
        <v>398</v>
      </c>
      <c r="C23" s="66">
        <f t="shared" si="0"/>
        <v>2.37</v>
      </c>
      <c r="D23" s="42"/>
      <c r="E23" s="42">
        <v>2.37</v>
      </c>
      <c r="F23" s="78"/>
      <c r="G23" s="78"/>
      <c r="H23" s="78"/>
    </row>
    <row r="24" spans="1:16" s="92" customFormat="1" ht="20.100000000000001" customHeight="1">
      <c r="A24" s="101">
        <v>30211</v>
      </c>
      <c r="B24" s="102" t="s">
        <v>399</v>
      </c>
      <c r="C24" s="66">
        <f t="shared" si="0"/>
        <v>11.5</v>
      </c>
      <c r="D24" s="42"/>
      <c r="E24" s="42">
        <v>11.5</v>
      </c>
      <c r="F24" s="78"/>
      <c r="G24" s="78"/>
      <c r="I24" s="78"/>
      <c r="L24" s="78"/>
    </row>
    <row r="25" spans="1:16" s="92" customFormat="1" ht="20.100000000000001" customHeight="1">
      <c r="A25" s="101">
        <v>30216</v>
      </c>
      <c r="B25" s="68" t="s">
        <v>400</v>
      </c>
      <c r="C25" s="66">
        <f t="shared" si="0"/>
        <v>0.08</v>
      </c>
      <c r="D25" s="42"/>
      <c r="E25" s="42">
        <v>0.08</v>
      </c>
      <c r="F25" s="78"/>
      <c r="G25" s="78"/>
    </row>
    <row r="26" spans="1:16" s="92" customFormat="1" ht="20.100000000000001" customHeight="1">
      <c r="A26" s="101">
        <v>30217</v>
      </c>
      <c r="B26" s="68" t="s">
        <v>401</v>
      </c>
      <c r="C26" s="66">
        <f t="shared" si="0"/>
        <v>0.48</v>
      </c>
      <c r="D26" s="42"/>
      <c r="E26" s="42">
        <v>0.48</v>
      </c>
      <c r="F26" s="78"/>
      <c r="G26" s="78"/>
      <c r="P26" s="78"/>
    </row>
    <row r="27" spans="1:16" s="92" customFormat="1" ht="20.100000000000001" customHeight="1">
      <c r="A27" s="101">
        <v>30226</v>
      </c>
      <c r="B27" s="102" t="s">
        <v>402</v>
      </c>
      <c r="C27" s="66">
        <f t="shared" si="0"/>
        <v>6.08</v>
      </c>
      <c r="D27" s="42"/>
      <c r="E27" s="42">
        <v>6.08</v>
      </c>
      <c r="F27" s="78"/>
      <c r="G27" s="78"/>
      <c r="H27" s="78"/>
      <c r="K27" s="78"/>
    </row>
    <row r="28" spans="1:16" s="92" customFormat="1" ht="20.100000000000001" customHeight="1">
      <c r="A28" s="101">
        <v>30228</v>
      </c>
      <c r="B28" s="102" t="s">
        <v>403</v>
      </c>
      <c r="C28" s="66">
        <f t="shared" si="0"/>
        <v>1.3</v>
      </c>
      <c r="D28" s="42"/>
      <c r="E28" s="42">
        <v>1.3</v>
      </c>
      <c r="F28" s="78"/>
      <c r="G28" s="78"/>
      <c r="H28" s="78"/>
      <c r="I28" s="78"/>
    </row>
    <row r="29" spans="1:16" s="92" customFormat="1" ht="20.100000000000001" customHeight="1">
      <c r="A29" s="101">
        <v>30229</v>
      </c>
      <c r="B29" s="102" t="s">
        <v>404</v>
      </c>
      <c r="C29" s="66">
        <f t="shared" si="0"/>
        <v>1.81</v>
      </c>
      <c r="D29" s="42"/>
      <c r="E29" s="42">
        <v>1.81</v>
      </c>
      <c r="F29" s="78"/>
      <c r="G29" s="78"/>
      <c r="H29" s="78"/>
      <c r="I29" s="78"/>
      <c r="J29" s="78"/>
    </row>
    <row r="30" spans="1:16" s="92" customFormat="1" ht="20.100000000000001" customHeight="1">
      <c r="A30" s="101">
        <v>30239</v>
      </c>
      <c r="B30" s="102" t="s">
        <v>405</v>
      </c>
      <c r="C30" s="66">
        <f t="shared" si="0"/>
        <v>6.08</v>
      </c>
      <c r="D30" s="42"/>
      <c r="E30" s="42">
        <v>6.08</v>
      </c>
      <c r="F30" s="78"/>
      <c r="G30" s="78"/>
      <c r="H30" s="78"/>
    </row>
    <row r="31" spans="1:16" s="92" customFormat="1" ht="20.100000000000001" customHeight="1">
      <c r="A31" s="101">
        <v>30299</v>
      </c>
      <c r="B31" s="102" t="s">
        <v>406</v>
      </c>
      <c r="C31" s="66">
        <f t="shared" si="0"/>
        <v>10.93</v>
      </c>
      <c r="D31" s="42"/>
      <c r="E31" s="42">
        <v>10.93</v>
      </c>
      <c r="F31" s="78"/>
      <c r="I31" s="78"/>
    </row>
    <row r="32" spans="1:16" s="92" customFormat="1" ht="20.100000000000001" customHeight="1">
      <c r="A32" s="99">
        <v>303</v>
      </c>
      <c r="B32" s="102" t="s">
        <v>407</v>
      </c>
      <c r="C32" s="66">
        <f t="shared" si="0"/>
        <v>1.42</v>
      </c>
      <c r="D32" s="42"/>
      <c r="E32" s="42">
        <f>E33+E34</f>
        <v>1.42</v>
      </c>
      <c r="F32" s="78"/>
      <c r="G32" s="78"/>
      <c r="H32" s="78"/>
    </row>
    <row r="33" spans="1:14" s="92" customFormat="1" ht="20.100000000000001" customHeight="1">
      <c r="A33" s="101">
        <v>30307</v>
      </c>
      <c r="B33" s="102" t="s">
        <v>408</v>
      </c>
      <c r="C33" s="66">
        <f t="shared" si="0"/>
        <v>0.4</v>
      </c>
      <c r="D33" s="42"/>
      <c r="E33" s="42">
        <v>0.4</v>
      </c>
      <c r="F33" s="78"/>
    </row>
    <row r="34" spans="1:14" s="92" customFormat="1" ht="20.100000000000001" customHeight="1">
      <c r="A34" s="101">
        <v>30399</v>
      </c>
      <c r="B34" s="102" t="s">
        <v>409</v>
      </c>
      <c r="C34" s="66">
        <f t="shared" si="0"/>
        <v>1.02</v>
      </c>
      <c r="D34" s="42"/>
      <c r="E34" s="42">
        <v>1.02</v>
      </c>
      <c r="F34" s="78"/>
      <c r="G34" s="78"/>
      <c r="H34" s="78"/>
    </row>
    <row r="35" spans="1:14" ht="20.100000000000001" customHeight="1">
      <c r="D35" s="10"/>
      <c r="E35" s="10"/>
      <c r="F35" s="10"/>
      <c r="N35" s="10"/>
    </row>
  </sheetData>
  <mergeCells count="2">
    <mergeCell ref="A5:B5"/>
    <mergeCell ref="C5:E5"/>
  </mergeCells>
  <phoneticPr fontId="20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8" style="8" customWidth="1"/>
    <col min="2" max="2" width="18.625" style="8" customWidth="1"/>
    <col min="3" max="3" width="16.375" style="8" customWidth="1"/>
    <col min="4" max="4" width="14.625" style="8" customWidth="1"/>
    <col min="5" max="5" width="15.625" style="8" customWidth="1"/>
    <col min="6" max="6" width="23.875" style="8" customWidth="1"/>
    <col min="7" max="7" width="11.625" style="8" customWidth="1"/>
    <col min="8" max="251" width="6.875" style="8"/>
    <col min="252" max="263" width="11.625" style="8" customWidth="1"/>
    <col min="264" max="507" width="6.875" style="8"/>
    <col min="508" max="519" width="11.625" style="8" customWidth="1"/>
    <col min="520" max="763" width="6.875" style="8"/>
    <col min="764" max="775" width="11.625" style="8" customWidth="1"/>
    <col min="776" max="1019" width="6.875" style="8"/>
    <col min="1020" max="1031" width="11.625" style="8" customWidth="1"/>
    <col min="1032" max="1275" width="6.875" style="8"/>
    <col min="1276" max="1287" width="11.625" style="8" customWidth="1"/>
    <col min="1288" max="1531" width="6.875" style="8"/>
    <col min="1532" max="1543" width="11.625" style="8" customWidth="1"/>
    <col min="1544" max="1787" width="6.875" style="8"/>
    <col min="1788" max="1799" width="11.625" style="8" customWidth="1"/>
    <col min="1800" max="2043" width="6.875" style="8"/>
    <col min="2044" max="2055" width="11.625" style="8" customWidth="1"/>
    <col min="2056" max="2299" width="6.875" style="8"/>
    <col min="2300" max="2311" width="11.625" style="8" customWidth="1"/>
    <col min="2312" max="2555" width="6.875" style="8"/>
    <col min="2556" max="2567" width="11.625" style="8" customWidth="1"/>
    <col min="2568" max="2811" width="6.875" style="8"/>
    <col min="2812" max="2823" width="11.625" style="8" customWidth="1"/>
    <col min="2824" max="3067" width="6.875" style="8"/>
    <col min="3068" max="3079" width="11.625" style="8" customWidth="1"/>
    <col min="3080" max="3323" width="6.875" style="8"/>
    <col min="3324" max="3335" width="11.625" style="8" customWidth="1"/>
    <col min="3336" max="3579" width="6.875" style="8"/>
    <col min="3580" max="3591" width="11.625" style="8" customWidth="1"/>
    <col min="3592" max="3835" width="6.875" style="8"/>
    <col min="3836" max="3847" width="11.625" style="8" customWidth="1"/>
    <col min="3848" max="4091" width="6.875" style="8"/>
    <col min="4092" max="4103" width="11.625" style="8" customWidth="1"/>
    <col min="4104" max="4347" width="6.875" style="8"/>
    <col min="4348" max="4359" width="11.625" style="8" customWidth="1"/>
    <col min="4360" max="4603" width="6.875" style="8"/>
    <col min="4604" max="4615" width="11.625" style="8" customWidth="1"/>
    <col min="4616" max="4859" width="6.875" style="8"/>
    <col min="4860" max="4871" width="11.625" style="8" customWidth="1"/>
    <col min="4872" max="5115" width="6.875" style="8"/>
    <col min="5116" max="5127" width="11.625" style="8" customWidth="1"/>
    <col min="5128" max="5371" width="6.875" style="8"/>
    <col min="5372" max="5383" width="11.625" style="8" customWidth="1"/>
    <col min="5384" max="5627" width="6.875" style="8"/>
    <col min="5628" max="5639" width="11.625" style="8" customWidth="1"/>
    <col min="5640" max="5883" width="6.875" style="8"/>
    <col min="5884" max="5895" width="11.625" style="8" customWidth="1"/>
    <col min="5896" max="6139" width="6.875" style="8"/>
    <col min="6140" max="6151" width="11.625" style="8" customWidth="1"/>
    <col min="6152" max="6395" width="6.875" style="8"/>
    <col min="6396" max="6407" width="11.625" style="8" customWidth="1"/>
    <col min="6408" max="6651" width="6.875" style="8"/>
    <col min="6652" max="6663" width="11.625" style="8" customWidth="1"/>
    <col min="6664" max="6907" width="6.875" style="8"/>
    <col min="6908" max="6919" width="11.625" style="8" customWidth="1"/>
    <col min="6920" max="7163" width="6.875" style="8"/>
    <col min="7164" max="7175" width="11.625" style="8" customWidth="1"/>
    <col min="7176" max="7419" width="6.875" style="8"/>
    <col min="7420" max="7431" width="11.625" style="8" customWidth="1"/>
    <col min="7432" max="7675" width="6.875" style="8"/>
    <col min="7676" max="7687" width="11.625" style="8" customWidth="1"/>
    <col min="7688" max="7931" width="6.875" style="8"/>
    <col min="7932" max="7943" width="11.625" style="8" customWidth="1"/>
    <col min="7944" max="8187" width="6.875" style="8"/>
    <col min="8188" max="8199" width="11.625" style="8" customWidth="1"/>
    <col min="8200" max="8443" width="6.875" style="8"/>
    <col min="8444" max="8455" width="11.625" style="8" customWidth="1"/>
    <col min="8456" max="8699" width="6.875" style="8"/>
    <col min="8700" max="8711" width="11.625" style="8" customWidth="1"/>
    <col min="8712" max="8955" width="6.875" style="8"/>
    <col min="8956" max="8967" width="11.625" style="8" customWidth="1"/>
    <col min="8968" max="9211" width="6.875" style="8"/>
    <col min="9212" max="9223" width="11.625" style="8" customWidth="1"/>
    <col min="9224" max="9467" width="6.875" style="8"/>
    <col min="9468" max="9479" width="11.625" style="8" customWidth="1"/>
    <col min="9480" max="9723" width="6.875" style="8"/>
    <col min="9724" max="9735" width="11.625" style="8" customWidth="1"/>
    <col min="9736" max="9979" width="6.875" style="8"/>
    <col min="9980" max="9991" width="11.625" style="8" customWidth="1"/>
    <col min="9992" max="10235" width="6.875" style="8"/>
    <col min="10236" max="10247" width="11.625" style="8" customWidth="1"/>
    <col min="10248" max="10491" width="6.875" style="8"/>
    <col min="10492" max="10503" width="11.625" style="8" customWidth="1"/>
    <col min="10504" max="10747" width="6.875" style="8"/>
    <col min="10748" max="10759" width="11.625" style="8" customWidth="1"/>
    <col min="10760" max="11003" width="6.875" style="8"/>
    <col min="11004" max="11015" width="11.625" style="8" customWidth="1"/>
    <col min="11016" max="11259" width="6.875" style="8"/>
    <col min="11260" max="11271" width="11.625" style="8" customWidth="1"/>
    <col min="11272" max="11515" width="6.875" style="8"/>
    <col min="11516" max="11527" width="11.625" style="8" customWidth="1"/>
    <col min="11528" max="11771" width="6.875" style="8"/>
    <col min="11772" max="11783" width="11.625" style="8" customWidth="1"/>
    <col min="11784" max="12027" width="6.875" style="8"/>
    <col min="12028" max="12039" width="11.625" style="8" customWidth="1"/>
    <col min="12040" max="12283" width="6.875" style="8"/>
    <col min="12284" max="12295" width="11.625" style="8" customWidth="1"/>
    <col min="12296" max="12539" width="6.875" style="8"/>
    <col min="12540" max="12551" width="11.625" style="8" customWidth="1"/>
    <col min="12552" max="12795" width="6.875" style="8"/>
    <col min="12796" max="12807" width="11.625" style="8" customWidth="1"/>
    <col min="12808" max="13051" width="6.875" style="8"/>
    <col min="13052" max="13063" width="11.625" style="8" customWidth="1"/>
    <col min="13064" max="13307" width="6.875" style="8"/>
    <col min="13308" max="13319" width="11.625" style="8" customWidth="1"/>
    <col min="13320" max="13563" width="6.875" style="8"/>
    <col min="13564" max="13575" width="11.625" style="8" customWidth="1"/>
    <col min="13576" max="13819" width="6.875" style="8"/>
    <col min="13820" max="13831" width="11.625" style="8" customWidth="1"/>
    <col min="13832" max="14075" width="6.875" style="8"/>
    <col min="14076" max="14087" width="11.625" style="8" customWidth="1"/>
    <col min="14088" max="14331" width="6.875" style="8"/>
    <col min="14332" max="14343" width="11.625" style="8" customWidth="1"/>
    <col min="14344" max="14587" width="6.875" style="8"/>
    <col min="14588" max="14599" width="11.625" style="8" customWidth="1"/>
    <col min="14600" max="14843" width="6.875" style="8"/>
    <col min="14844" max="14855" width="11.625" style="8" customWidth="1"/>
    <col min="14856" max="15099" width="6.875" style="8"/>
    <col min="15100" max="15111" width="11.625" style="8" customWidth="1"/>
    <col min="15112" max="15355" width="6.875" style="8"/>
    <col min="15356" max="15367" width="11.625" style="8" customWidth="1"/>
    <col min="15368" max="15611" width="6.875" style="8"/>
    <col min="15612" max="15623" width="11.625" style="8" customWidth="1"/>
    <col min="15624" max="15867" width="6.875" style="8"/>
    <col min="15868" max="15879" width="11.625" style="8" customWidth="1"/>
    <col min="15880" max="16123" width="6.875" style="8"/>
    <col min="16124" max="16135" width="11.625" style="8" customWidth="1"/>
    <col min="16136" max="16384" width="6.875" style="8"/>
  </cols>
  <sheetData>
    <row r="1" spans="1:7" ht="20.100000000000001" customHeight="1">
      <c r="A1" s="9" t="s">
        <v>410</v>
      </c>
      <c r="G1" s="90"/>
    </row>
    <row r="2" spans="1:7" ht="27">
      <c r="A2" s="79" t="s">
        <v>411</v>
      </c>
      <c r="B2" s="80"/>
      <c r="C2" s="80"/>
      <c r="D2" s="80"/>
      <c r="E2" s="80"/>
      <c r="F2" s="80"/>
      <c r="G2" s="80"/>
    </row>
    <row r="3" spans="1:7" ht="20.100000000000001" customHeight="1">
      <c r="A3" s="91"/>
      <c r="B3" s="80"/>
      <c r="C3" s="80"/>
      <c r="D3" s="80"/>
      <c r="E3" s="80"/>
      <c r="F3" s="80"/>
      <c r="G3" s="80"/>
    </row>
    <row r="4" spans="1:7" ht="20.100000000000001" customHeight="1">
      <c r="A4" s="92"/>
      <c r="B4" s="92"/>
      <c r="C4" s="92"/>
      <c r="D4" s="92"/>
      <c r="E4" s="92"/>
      <c r="F4" s="18" t="s">
        <v>313</v>
      </c>
    </row>
    <row r="5" spans="1:7" ht="20.100000000000001" customHeight="1">
      <c r="A5" s="150" t="s">
        <v>334</v>
      </c>
      <c r="B5" s="150"/>
      <c r="C5" s="150"/>
      <c r="D5" s="150"/>
      <c r="E5" s="150"/>
      <c r="F5" s="150"/>
    </row>
    <row r="6" spans="1:7" ht="14.25" customHeight="1">
      <c r="A6" s="150" t="s">
        <v>318</v>
      </c>
      <c r="B6" s="151" t="s">
        <v>412</v>
      </c>
      <c r="C6" s="150" t="s">
        <v>413</v>
      </c>
      <c r="D6" s="150"/>
      <c r="E6" s="150"/>
      <c r="F6" s="150" t="s">
        <v>414</v>
      </c>
    </row>
    <row r="7" spans="1:7" ht="28.5">
      <c r="A7" s="150"/>
      <c r="B7" s="151"/>
      <c r="C7" s="38" t="s">
        <v>337</v>
      </c>
      <c r="D7" s="4" t="s">
        <v>415</v>
      </c>
      <c r="E7" s="4" t="s">
        <v>416</v>
      </c>
      <c r="F7" s="150"/>
    </row>
    <row r="8" spans="1:7" ht="20.100000000000001" customHeight="1">
      <c r="A8" s="42">
        <v>0.48</v>
      </c>
      <c r="B8" s="42"/>
      <c r="C8" s="42"/>
      <c r="D8" s="42"/>
      <c r="E8" s="42"/>
      <c r="F8" s="42">
        <v>0.48</v>
      </c>
    </row>
    <row r="9" spans="1:7" ht="22.5" customHeight="1"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20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417</v>
      </c>
      <c r="E1" s="48"/>
    </row>
    <row r="2" spans="1:5" ht="27">
      <c r="A2" s="79" t="s">
        <v>418</v>
      </c>
      <c r="B2" s="80"/>
      <c r="C2" s="80"/>
      <c r="D2" s="80"/>
      <c r="E2" s="80"/>
    </row>
    <row r="3" spans="1:5" ht="20.100000000000001" customHeight="1">
      <c r="A3" s="80"/>
      <c r="B3" s="80"/>
      <c r="C3" s="80"/>
      <c r="D3" s="80"/>
      <c r="E3" s="80"/>
    </row>
    <row r="4" spans="1:5" ht="20.100000000000001" customHeight="1">
      <c r="A4" s="81"/>
      <c r="B4" s="82"/>
      <c r="C4" s="82"/>
      <c r="D4" s="82"/>
      <c r="E4" s="83" t="s">
        <v>313</v>
      </c>
    </row>
    <row r="5" spans="1:5" ht="20.100000000000001" customHeight="1">
      <c r="A5" s="150" t="s">
        <v>335</v>
      </c>
      <c r="B5" s="153" t="s">
        <v>336</v>
      </c>
      <c r="C5" s="150" t="s">
        <v>419</v>
      </c>
      <c r="D5" s="150"/>
      <c r="E5" s="150"/>
    </row>
    <row r="6" spans="1:5" ht="20.100000000000001" customHeight="1">
      <c r="A6" s="152"/>
      <c r="B6" s="152"/>
      <c r="C6" s="84" t="s">
        <v>318</v>
      </c>
      <c r="D6" s="84" t="s">
        <v>338</v>
      </c>
      <c r="E6" s="84" t="s">
        <v>339</v>
      </c>
    </row>
    <row r="7" spans="1:5" ht="20.100000000000001" customHeight="1">
      <c r="A7" s="85"/>
      <c r="B7" s="86"/>
      <c r="C7" s="87"/>
      <c r="D7" s="88"/>
      <c r="E7" s="42"/>
    </row>
    <row r="8" spans="1:5" ht="20.25" customHeight="1">
      <c r="A8" s="89" t="s">
        <v>420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2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6" sqref="A6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421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ht="27">
      <c r="A2" s="49" t="s">
        <v>422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spans="1:251" ht="20.100000000000001" customHeight="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20.100000000000001" customHeight="1">
      <c r="A4" s="17"/>
      <c r="B4" s="52"/>
      <c r="C4" s="53"/>
      <c r="D4" s="18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>
      <c r="A5" s="150" t="s">
        <v>314</v>
      </c>
      <c r="B5" s="150"/>
      <c r="C5" s="150" t="s">
        <v>315</v>
      </c>
      <c r="D5" s="15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" customHeight="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20.100000000000001" customHeight="1">
      <c r="A7" s="56" t="s">
        <v>458</v>
      </c>
      <c r="B7" s="57">
        <v>823.41</v>
      </c>
      <c r="C7" s="31" t="s">
        <v>341</v>
      </c>
      <c r="D7" s="58">
        <v>797.19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20.100000000000001" customHeight="1">
      <c r="A8" s="59" t="s">
        <v>423</v>
      </c>
      <c r="B8" s="42"/>
      <c r="C8" s="31" t="s">
        <v>424</v>
      </c>
      <c r="D8" s="60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20.100000000000001" customHeight="1">
      <c r="A9" s="61" t="s">
        <v>425</v>
      </c>
      <c r="B9" s="62"/>
      <c r="C9" s="31" t="s">
        <v>426</v>
      </c>
      <c r="D9" s="60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20.100000000000001" customHeight="1">
      <c r="A10" s="63" t="s">
        <v>427</v>
      </c>
      <c r="B10" s="64"/>
      <c r="C10" s="31" t="s">
        <v>428</v>
      </c>
      <c r="D10" s="6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20.100000000000001" customHeight="1">
      <c r="A11" s="63" t="s">
        <v>429</v>
      </c>
      <c r="B11" s="64"/>
      <c r="C11" s="31" t="s">
        <v>430</v>
      </c>
      <c r="D11" s="6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20.100000000000001" customHeight="1">
      <c r="A12" s="63" t="s">
        <v>431</v>
      </c>
      <c r="B12" s="42"/>
      <c r="C12" s="31" t="s">
        <v>432</v>
      </c>
      <c r="D12" s="60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20.100000000000001" customHeight="1">
      <c r="A13" s="63"/>
      <c r="B13" s="22"/>
      <c r="C13" s="65" t="s">
        <v>349</v>
      </c>
      <c r="D13" s="60">
        <v>13.59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20.100000000000001" customHeight="1">
      <c r="A14" s="63"/>
      <c r="B14" s="66"/>
      <c r="C14" s="65" t="s">
        <v>361</v>
      </c>
      <c r="D14" s="60">
        <v>6.34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20.100000000000001" customHeight="1">
      <c r="A15" s="63"/>
      <c r="B15" s="66"/>
      <c r="C15" s="65" t="s">
        <v>433</v>
      </c>
      <c r="D15" s="60">
        <v>6.29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20.100000000000001" customHeight="1">
      <c r="A16" s="63"/>
      <c r="B16" s="66"/>
      <c r="C16" s="65" t="s">
        <v>369</v>
      </c>
      <c r="D16" s="6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20.100000000000001" customHeight="1">
      <c r="A17" s="63"/>
      <c r="B17" s="66"/>
      <c r="C17" s="67"/>
      <c r="D17" s="6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spans="1:251" ht="20.100000000000001" customHeight="1">
      <c r="A18" s="68"/>
      <c r="B18" s="66"/>
      <c r="C18" s="67"/>
      <c r="D18" s="6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spans="1:251" ht="20.100000000000001" customHeight="1">
      <c r="A19" s="68"/>
      <c r="B19" s="66"/>
      <c r="C19" s="67"/>
      <c r="D19" s="6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spans="1:251" ht="20.100000000000001" customHeight="1">
      <c r="A20" s="68"/>
      <c r="B20" s="66"/>
      <c r="C20" s="67"/>
      <c r="D20" s="6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spans="1:251" ht="20.100000000000001" customHeight="1">
      <c r="A21" s="69"/>
      <c r="B21" s="66"/>
      <c r="C21" s="70"/>
      <c r="D21" s="71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spans="1:251" ht="20.100000000000001" customHeight="1">
      <c r="A22" s="72" t="s">
        <v>434</v>
      </c>
      <c r="B22" s="73">
        <f>SUM(B7:B17)</f>
        <v>823.41</v>
      </c>
      <c r="C22" s="74" t="s">
        <v>435</v>
      </c>
      <c r="D22" s="71">
        <f>SUM(D7:D19)</f>
        <v>823.41</v>
      </c>
      <c r="F22" s="10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spans="1:251" ht="20.100000000000001" customHeight="1">
      <c r="A23" s="63" t="s">
        <v>436</v>
      </c>
      <c r="B23" s="73"/>
      <c r="C23" s="67" t="s">
        <v>437</v>
      </c>
      <c r="D23" s="71">
        <f>B25-D22</f>
        <v>0</v>
      </c>
      <c r="E23" s="10"/>
      <c r="F23" s="10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spans="1:251" ht="20.100000000000001" customHeight="1">
      <c r="A24" s="63" t="s">
        <v>438</v>
      </c>
      <c r="B24" s="42"/>
      <c r="C24" s="75"/>
      <c r="D24" s="71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spans="1:251" ht="20.100000000000001" customHeight="1">
      <c r="A25" s="76" t="s">
        <v>439</v>
      </c>
      <c r="B25" s="77">
        <f>B22+B23+B24</f>
        <v>823.41</v>
      </c>
      <c r="C25" s="70" t="s">
        <v>440</v>
      </c>
      <c r="D25" s="71">
        <f>D22</f>
        <v>823.41</v>
      </c>
      <c r="E25" s="10"/>
    </row>
    <row r="32" spans="1:251" ht="20.100000000000001" customHeight="1">
      <c r="C32" s="10"/>
    </row>
  </sheetData>
  <mergeCells count="2">
    <mergeCell ref="A5:B5"/>
    <mergeCell ref="C5:D5"/>
  </mergeCells>
  <phoneticPr fontId="20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5.5" style="8" customWidth="1"/>
    <col min="2" max="2" width="44.6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441</v>
      </c>
      <c r="L1" s="44"/>
    </row>
    <row r="2" spans="1:12" ht="27" customHeight="1">
      <c r="A2" s="11" t="s">
        <v>442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100000000000001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45" t="s">
        <v>313</v>
      </c>
    </row>
    <row r="5" spans="1:12" ht="24" customHeight="1">
      <c r="A5" s="150" t="s">
        <v>443</v>
      </c>
      <c r="B5" s="150"/>
      <c r="C5" s="155" t="s">
        <v>318</v>
      </c>
      <c r="D5" s="151" t="s">
        <v>438</v>
      </c>
      <c r="E5" s="151" t="s">
        <v>444</v>
      </c>
      <c r="F5" s="151" t="s">
        <v>423</v>
      </c>
      <c r="G5" s="151" t="s">
        <v>425</v>
      </c>
      <c r="H5" s="154" t="s">
        <v>427</v>
      </c>
      <c r="I5" s="155"/>
      <c r="J5" s="151" t="s">
        <v>429</v>
      </c>
      <c r="K5" s="151" t="s">
        <v>431</v>
      </c>
      <c r="L5" s="159" t="s">
        <v>436</v>
      </c>
    </row>
    <row r="6" spans="1:12" ht="27" customHeight="1">
      <c r="A6" s="39" t="s">
        <v>335</v>
      </c>
      <c r="B6" s="40" t="s">
        <v>336</v>
      </c>
      <c r="C6" s="158"/>
      <c r="D6" s="158"/>
      <c r="E6" s="158"/>
      <c r="F6" s="158"/>
      <c r="G6" s="158"/>
      <c r="H6" s="4" t="s">
        <v>445</v>
      </c>
      <c r="I6" s="4" t="s">
        <v>446</v>
      </c>
      <c r="J6" s="158"/>
      <c r="K6" s="158"/>
      <c r="L6" s="158"/>
    </row>
    <row r="7" spans="1:12" ht="27" customHeight="1">
      <c r="A7" s="156" t="s">
        <v>318</v>
      </c>
      <c r="B7" s="157"/>
      <c r="C7" s="20">
        <f>C8+C12+C18+C22</f>
        <v>823.41</v>
      </c>
      <c r="D7" s="41"/>
      <c r="E7" s="20">
        <f>E8+E12+E18+E22</f>
        <v>823.41</v>
      </c>
      <c r="F7" s="19"/>
      <c r="G7" s="19"/>
      <c r="H7" s="4"/>
      <c r="I7" s="4"/>
      <c r="J7" s="19"/>
      <c r="K7" s="19"/>
      <c r="L7" s="19"/>
    </row>
    <row r="8" spans="1:12" ht="18.75" customHeight="1">
      <c r="A8" s="23" t="s">
        <v>340</v>
      </c>
      <c r="B8" s="24" t="s">
        <v>341</v>
      </c>
      <c r="C8" s="21">
        <f>C9</f>
        <v>797.19</v>
      </c>
      <c r="D8" s="42"/>
      <c r="E8" s="21">
        <f>E9</f>
        <v>797.19</v>
      </c>
      <c r="F8" s="42"/>
      <c r="G8" s="42"/>
      <c r="H8" s="42"/>
      <c r="I8" s="42"/>
      <c r="J8" s="42"/>
      <c r="K8" s="42"/>
      <c r="L8" s="42"/>
    </row>
    <row r="9" spans="1:12" ht="18.75" customHeight="1">
      <c r="A9" s="23" t="s">
        <v>342</v>
      </c>
      <c r="B9" s="24" t="s">
        <v>343</v>
      </c>
      <c r="C9" s="21">
        <f>C10+C11</f>
        <v>797.19</v>
      </c>
      <c r="D9" s="28"/>
      <c r="E9" s="21">
        <f>E10+E11</f>
        <v>797.19</v>
      </c>
      <c r="F9" s="26"/>
      <c r="G9" s="26"/>
      <c r="H9" s="26"/>
      <c r="I9" s="26"/>
      <c r="J9" s="26"/>
      <c r="K9" s="26"/>
      <c r="L9" s="26"/>
    </row>
    <row r="10" spans="1:12" ht="18.75" customHeight="1">
      <c r="A10" s="23" t="s">
        <v>344</v>
      </c>
      <c r="B10" s="24" t="s">
        <v>345</v>
      </c>
      <c r="C10" s="21">
        <v>686.24</v>
      </c>
      <c r="D10" s="28"/>
      <c r="E10" s="21">
        <v>686.24</v>
      </c>
      <c r="F10" s="26"/>
      <c r="G10" s="26"/>
      <c r="H10" s="26"/>
      <c r="I10" s="26"/>
      <c r="J10" s="26"/>
      <c r="K10" s="26"/>
      <c r="L10" s="26"/>
    </row>
    <row r="11" spans="1:12" ht="18.75" customHeight="1">
      <c r="A11" s="23" t="s">
        <v>346</v>
      </c>
      <c r="B11" s="24" t="s">
        <v>347</v>
      </c>
      <c r="C11" s="21">
        <v>110.95</v>
      </c>
      <c r="D11" s="28"/>
      <c r="E11" s="21">
        <v>110.95</v>
      </c>
      <c r="F11" s="26"/>
      <c r="G11" s="26"/>
      <c r="H11" s="26"/>
      <c r="I11" s="26"/>
      <c r="J11" s="26"/>
      <c r="K11" s="26"/>
      <c r="L11" s="26"/>
    </row>
    <row r="12" spans="1:12" ht="18.75" customHeight="1">
      <c r="A12" s="23" t="s">
        <v>348</v>
      </c>
      <c r="B12" s="24" t="s">
        <v>349</v>
      </c>
      <c r="C12" s="21">
        <f>C13</f>
        <v>13.59</v>
      </c>
      <c r="D12" s="28"/>
      <c r="E12" s="21">
        <f>E13</f>
        <v>13.59</v>
      </c>
      <c r="F12" s="26"/>
      <c r="G12" s="26"/>
      <c r="H12" s="26"/>
      <c r="I12" s="26"/>
      <c r="J12" s="26"/>
      <c r="K12" s="26"/>
      <c r="L12" s="26"/>
    </row>
    <row r="13" spans="1:12" ht="18.75" customHeight="1">
      <c r="A13" s="23" t="s">
        <v>350</v>
      </c>
      <c r="B13" s="24" t="s">
        <v>351</v>
      </c>
      <c r="C13" s="21">
        <f>C14+C15+C16+C17</f>
        <v>13.59</v>
      </c>
      <c r="D13" s="28"/>
      <c r="E13" s="21">
        <f>E14+E15+E16+E17</f>
        <v>13.59</v>
      </c>
      <c r="F13" s="26"/>
      <c r="G13" s="26"/>
      <c r="H13" s="26"/>
      <c r="I13" s="26"/>
      <c r="J13" s="26"/>
      <c r="K13" s="26"/>
      <c r="L13" s="26"/>
    </row>
    <row r="14" spans="1:12" ht="18.75" customHeight="1">
      <c r="A14" s="23" t="s">
        <v>352</v>
      </c>
      <c r="B14" s="24" t="s">
        <v>353</v>
      </c>
      <c r="C14" s="21">
        <v>0.82</v>
      </c>
      <c r="D14" s="30"/>
      <c r="E14" s="21">
        <v>0.82</v>
      </c>
      <c r="F14" s="29"/>
      <c r="G14" s="29"/>
      <c r="H14" s="29"/>
      <c r="I14" s="26"/>
      <c r="J14" s="26"/>
      <c r="K14" s="26"/>
      <c r="L14" s="26"/>
    </row>
    <row r="15" spans="1:12" ht="18.75" customHeight="1">
      <c r="A15" s="23" t="s">
        <v>354</v>
      </c>
      <c r="B15" s="24" t="s">
        <v>355</v>
      </c>
      <c r="C15" s="21">
        <v>4.1900000000000004</v>
      </c>
      <c r="D15" s="30"/>
      <c r="E15" s="21">
        <v>4.1900000000000004</v>
      </c>
      <c r="F15" s="29"/>
      <c r="G15" s="29"/>
      <c r="H15" s="29"/>
      <c r="I15" s="29"/>
      <c r="J15" s="26"/>
      <c r="K15" s="26"/>
      <c r="L15" s="29"/>
    </row>
    <row r="16" spans="1:12" ht="18.75" customHeight="1">
      <c r="A16" s="23" t="s">
        <v>356</v>
      </c>
      <c r="B16" s="24" t="s">
        <v>357</v>
      </c>
      <c r="C16" s="21">
        <v>0.2</v>
      </c>
      <c r="D16" s="30"/>
      <c r="E16" s="21">
        <v>0.2</v>
      </c>
      <c r="F16" s="29"/>
      <c r="G16" s="29"/>
      <c r="H16" s="29"/>
      <c r="I16" s="29"/>
      <c r="J16" s="26"/>
      <c r="K16" s="26"/>
      <c r="L16" s="26"/>
    </row>
    <row r="17" spans="1:12" ht="18.75" customHeight="1">
      <c r="A17" s="23" t="s">
        <v>358</v>
      </c>
      <c r="B17" s="24" t="s">
        <v>359</v>
      </c>
      <c r="C17" s="21">
        <v>8.3800000000000008</v>
      </c>
      <c r="D17" s="30"/>
      <c r="E17" s="21">
        <v>8.3800000000000008</v>
      </c>
      <c r="F17" s="29"/>
      <c r="G17" s="29"/>
      <c r="H17" s="29"/>
      <c r="I17" s="29"/>
      <c r="J17" s="26"/>
      <c r="K17" s="29"/>
      <c r="L17" s="29"/>
    </row>
    <row r="18" spans="1:12" ht="18.75" customHeight="1">
      <c r="A18" s="31" t="s">
        <v>360</v>
      </c>
      <c r="B18" s="24" t="s">
        <v>361</v>
      </c>
      <c r="C18" s="32">
        <f t="shared" ref="C18:C23" si="0">C19</f>
        <v>6.34</v>
      </c>
      <c r="D18" s="30"/>
      <c r="E18" s="32">
        <f t="shared" ref="E18:E23" si="1">E19</f>
        <v>6.34</v>
      </c>
      <c r="F18" s="29"/>
      <c r="G18" s="29"/>
      <c r="H18" s="29"/>
      <c r="I18" s="26"/>
      <c r="J18" s="26"/>
      <c r="K18" s="29"/>
      <c r="L18" s="29"/>
    </row>
    <row r="19" spans="1:12" ht="18.75" customHeight="1">
      <c r="A19" s="31" t="s">
        <v>362</v>
      </c>
      <c r="B19" s="24" t="s">
        <v>363</v>
      </c>
      <c r="C19" s="33">
        <f>C20+C21</f>
        <v>6.34</v>
      </c>
      <c r="D19" s="30"/>
      <c r="E19" s="33">
        <f>E20+E21</f>
        <v>6.34</v>
      </c>
      <c r="F19" s="29"/>
      <c r="G19" s="29"/>
      <c r="H19" s="29"/>
      <c r="I19" s="26"/>
      <c r="J19" s="29"/>
      <c r="K19" s="29"/>
      <c r="L19" s="29"/>
    </row>
    <row r="20" spans="1:12" ht="18.75" customHeight="1">
      <c r="A20" s="31" t="s">
        <v>364</v>
      </c>
      <c r="B20" s="24" t="s">
        <v>365</v>
      </c>
      <c r="C20" s="33">
        <v>1.36</v>
      </c>
      <c r="D20" s="30"/>
      <c r="E20" s="33">
        <v>1.36</v>
      </c>
      <c r="F20" s="29"/>
      <c r="G20" s="29"/>
      <c r="H20" s="29"/>
      <c r="I20" s="26"/>
      <c r="J20" s="29"/>
      <c r="K20" s="26"/>
      <c r="L20" s="29"/>
    </row>
    <row r="21" spans="1:12" ht="18.75" customHeight="1">
      <c r="A21" s="31" t="s">
        <v>366</v>
      </c>
      <c r="B21" s="24" t="s">
        <v>367</v>
      </c>
      <c r="C21" s="33">
        <v>4.9800000000000004</v>
      </c>
      <c r="D21" s="30"/>
      <c r="E21" s="33">
        <v>4.9800000000000004</v>
      </c>
      <c r="F21" s="29"/>
      <c r="G21" s="29"/>
      <c r="H21" s="29"/>
      <c r="I21" s="29"/>
      <c r="J21" s="29"/>
      <c r="K21" s="29"/>
      <c r="L21" s="29"/>
    </row>
    <row r="22" spans="1:12" ht="18.75" customHeight="1">
      <c r="A22" s="31" t="s">
        <v>368</v>
      </c>
      <c r="B22" s="24" t="s">
        <v>369</v>
      </c>
      <c r="C22" s="33">
        <f t="shared" si="0"/>
        <v>6.29</v>
      </c>
      <c r="D22" s="30"/>
      <c r="E22" s="33">
        <f t="shared" si="1"/>
        <v>6.29</v>
      </c>
      <c r="F22" s="26"/>
      <c r="G22" s="29"/>
      <c r="H22" s="29"/>
      <c r="I22" s="29"/>
      <c r="J22" s="29"/>
      <c r="K22" s="29"/>
      <c r="L22" s="29"/>
    </row>
    <row r="23" spans="1:12" ht="18.75" customHeight="1">
      <c r="A23" s="31" t="s">
        <v>370</v>
      </c>
      <c r="B23" s="24" t="s">
        <v>371</v>
      </c>
      <c r="C23" s="33">
        <f t="shared" si="0"/>
        <v>6.29</v>
      </c>
      <c r="D23" s="27"/>
      <c r="E23" s="33">
        <f t="shared" si="1"/>
        <v>6.29</v>
      </c>
      <c r="F23" s="43"/>
      <c r="G23" s="34"/>
      <c r="H23" s="34"/>
      <c r="I23" s="34"/>
      <c r="J23" s="34"/>
      <c r="K23" s="34"/>
      <c r="L23" s="34"/>
    </row>
    <row r="24" spans="1:12" ht="18.75" customHeight="1">
      <c r="A24" s="31" t="s">
        <v>372</v>
      </c>
      <c r="B24" s="24" t="s">
        <v>373</v>
      </c>
      <c r="C24" s="35">
        <v>6.29</v>
      </c>
      <c r="D24" s="27"/>
      <c r="E24" s="35">
        <v>6.29</v>
      </c>
      <c r="F24" s="43"/>
      <c r="G24" s="34"/>
      <c r="H24" s="34"/>
      <c r="I24" s="34"/>
      <c r="J24" s="34"/>
      <c r="K24" s="34"/>
      <c r="L24" s="34"/>
    </row>
    <row r="26" spans="1:12" ht="12.75" customHeight="1">
      <c r="C26" s="10"/>
      <c r="D26" s="10"/>
    </row>
    <row r="27" spans="1:12" ht="12.75" customHeight="1">
      <c r="B27" s="10"/>
      <c r="K27" s="1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15.25" style="8" customWidth="1"/>
    <col min="2" max="2" width="36.875" style="8" customWidth="1"/>
    <col min="3" max="8" width="18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447</v>
      </c>
      <c r="B1" s="10"/>
    </row>
    <row r="2" spans="1:9" ht="27">
      <c r="A2" s="11" t="s">
        <v>448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9" t="s">
        <v>338</v>
      </c>
      <c r="E5" s="4" t="s">
        <v>339</v>
      </c>
      <c r="F5" s="4" t="s">
        <v>449</v>
      </c>
      <c r="G5" s="4" t="s">
        <v>450</v>
      </c>
      <c r="H5" s="4" t="s">
        <v>451</v>
      </c>
    </row>
    <row r="6" spans="1:9" ht="27" customHeight="1">
      <c r="A6" s="160" t="s">
        <v>318</v>
      </c>
      <c r="B6" s="161"/>
      <c r="C6" s="20">
        <f>C7+C11+C17+C21</f>
        <v>823.41</v>
      </c>
      <c r="D6" s="20">
        <f>D7+D11+D17+D21</f>
        <v>137.16999999999999</v>
      </c>
      <c r="E6" s="21">
        <v>686.24</v>
      </c>
      <c r="F6" s="22"/>
      <c r="G6" s="22"/>
      <c r="H6" s="22"/>
    </row>
    <row r="7" spans="1:9" ht="18" customHeight="1">
      <c r="A7" s="23" t="s">
        <v>340</v>
      </c>
      <c r="B7" s="24" t="s">
        <v>341</v>
      </c>
      <c r="C7" s="25">
        <f>D7+E7</f>
        <v>797.19</v>
      </c>
      <c r="D7" s="21">
        <f>D8</f>
        <v>110.95</v>
      </c>
      <c r="E7" s="21">
        <v>686.24</v>
      </c>
      <c r="F7" s="26"/>
      <c r="G7" s="26"/>
      <c r="H7" s="26"/>
    </row>
    <row r="8" spans="1:9" ht="18" customHeight="1">
      <c r="A8" s="23" t="s">
        <v>342</v>
      </c>
      <c r="B8" s="24" t="s">
        <v>343</v>
      </c>
      <c r="C8" s="25">
        <f t="shared" ref="C8:C23" si="0">D8+E8</f>
        <v>797.19</v>
      </c>
      <c r="D8" s="21">
        <f>D10</f>
        <v>110.95</v>
      </c>
      <c r="E8" s="21">
        <v>686.24</v>
      </c>
      <c r="F8" s="26"/>
      <c r="G8" s="26"/>
      <c r="H8" s="26"/>
    </row>
    <row r="9" spans="1:9" ht="18" customHeight="1">
      <c r="A9" s="23" t="s">
        <v>344</v>
      </c>
      <c r="B9" s="24" t="s">
        <v>345</v>
      </c>
      <c r="C9" s="25">
        <f t="shared" si="0"/>
        <v>686.24</v>
      </c>
      <c r="D9" s="27">
        <v>0</v>
      </c>
      <c r="E9" s="21">
        <v>686.24</v>
      </c>
      <c r="F9" s="26"/>
      <c r="G9" s="26"/>
      <c r="H9" s="26"/>
    </row>
    <row r="10" spans="1:9" ht="18" customHeight="1">
      <c r="A10" s="23" t="s">
        <v>346</v>
      </c>
      <c r="B10" s="24" t="s">
        <v>347</v>
      </c>
      <c r="C10" s="25">
        <f t="shared" si="0"/>
        <v>110.95</v>
      </c>
      <c r="D10" s="21">
        <v>110.95</v>
      </c>
      <c r="E10" s="28"/>
      <c r="F10" s="26"/>
      <c r="G10" s="26"/>
      <c r="H10" s="26"/>
      <c r="I10" s="10"/>
    </row>
    <row r="11" spans="1:9" ht="18" customHeight="1">
      <c r="A11" s="23" t="s">
        <v>348</v>
      </c>
      <c r="B11" s="24" t="s">
        <v>349</v>
      </c>
      <c r="C11" s="25">
        <f t="shared" si="0"/>
        <v>13.59</v>
      </c>
      <c r="D11" s="21">
        <f>D12</f>
        <v>13.59</v>
      </c>
      <c r="E11" s="28"/>
      <c r="F11" s="26"/>
      <c r="G11" s="26"/>
      <c r="H11" s="26"/>
    </row>
    <row r="12" spans="1:9" ht="18" customHeight="1">
      <c r="A12" s="23" t="s">
        <v>350</v>
      </c>
      <c r="B12" s="24" t="s">
        <v>351</v>
      </c>
      <c r="C12" s="25">
        <f t="shared" si="0"/>
        <v>13.59</v>
      </c>
      <c r="D12" s="21">
        <f>D13+D14+D15+D16</f>
        <v>13.59</v>
      </c>
      <c r="E12" s="28"/>
      <c r="F12" s="26"/>
      <c r="G12" s="26"/>
      <c r="H12" s="29"/>
    </row>
    <row r="13" spans="1:9" ht="18" customHeight="1">
      <c r="A13" s="23" t="s">
        <v>352</v>
      </c>
      <c r="B13" s="24" t="s">
        <v>353</v>
      </c>
      <c r="C13" s="25">
        <f t="shared" si="0"/>
        <v>0.82</v>
      </c>
      <c r="D13" s="21">
        <v>0.82</v>
      </c>
      <c r="E13" s="28"/>
      <c r="F13" s="26"/>
      <c r="G13" s="26"/>
      <c r="H13" s="29"/>
      <c r="I13" s="10"/>
    </row>
    <row r="14" spans="1:9" ht="18" customHeight="1">
      <c r="A14" s="23" t="s">
        <v>354</v>
      </c>
      <c r="B14" s="24" t="s">
        <v>355</v>
      </c>
      <c r="C14" s="25">
        <f t="shared" si="0"/>
        <v>4.1900000000000004</v>
      </c>
      <c r="D14" s="21">
        <v>4.1900000000000004</v>
      </c>
      <c r="E14" s="30"/>
      <c r="F14" s="26"/>
      <c r="G14" s="26"/>
      <c r="H14" s="26"/>
    </row>
    <row r="15" spans="1:9" ht="18" customHeight="1">
      <c r="A15" s="23" t="s">
        <v>356</v>
      </c>
      <c r="B15" s="24" t="s">
        <v>357</v>
      </c>
      <c r="C15" s="25">
        <f t="shared" si="0"/>
        <v>0.2</v>
      </c>
      <c r="D15" s="21">
        <v>0.2</v>
      </c>
      <c r="E15" s="30"/>
      <c r="F15" s="26"/>
      <c r="G15" s="26"/>
      <c r="H15" s="29"/>
    </row>
    <row r="16" spans="1:9" ht="18" customHeight="1">
      <c r="A16" s="23" t="s">
        <v>358</v>
      </c>
      <c r="B16" s="24" t="s">
        <v>359</v>
      </c>
      <c r="C16" s="25">
        <f t="shared" si="0"/>
        <v>8.3800000000000008</v>
      </c>
      <c r="D16" s="21">
        <v>8.3800000000000008</v>
      </c>
      <c r="E16" s="30"/>
      <c r="F16" s="26"/>
      <c r="G16" s="29"/>
      <c r="H16" s="29"/>
    </row>
    <row r="17" spans="1:8" ht="18" customHeight="1">
      <c r="A17" s="31" t="s">
        <v>360</v>
      </c>
      <c r="B17" s="24" t="s">
        <v>361</v>
      </c>
      <c r="C17" s="25">
        <f t="shared" si="0"/>
        <v>6.34</v>
      </c>
      <c r="D17" s="32">
        <f t="shared" ref="D17:D22" si="1">D18</f>
        <v>6.34</v>
      </c>
      <c r="E17" s="30"/>
      <c r="F17" s="29"/>
      <c r="G17" s="29"/>
      <c r="H17" s="26"/>
    </row>
    <row r="18" spans="1:8" ht="18" customHeight="1">
      <c r="A18" s="31" t="s">
        <v>362</v>
      </c>
      <c r="B18" s="24" t="s">
        <v>363</v>
      </c>
      <c r="C18" s="25">
        <f t="shared" si="0"/>
        <v>6.34</v>
      </c>
      <c r="D18" s="33">
        <f>D19+D20</f>
        <v>6.34</v>
      </c>
      <c r="E18" s="28"/>
      <c r="F18" s="29"/>
      <c r="G18" s="29"/>
      <c r="H18" s="29"/>
    </row>
    <row r="19" spans="1:8" ht="18" customHeight="1">
      <c r="A19" s="31" t="s">
        <v>364</v>
      </c>
      <c r="B19" s="24" t="s">
        <v>365</v>
      </c>
      <c r="C19" s="25">
        <f t="shared" si="0"/>
        <v>1.36</v>
      </c>
      <c r="D19" s="33">
        <v>1.36</v>
      </c>
      <c r="E19" s="30"/>
      <c r="F19" s="26"/>
      <c r="G19" s="29"/>
      <c r="H19" s="29"/>
    </row>
    <row r="20" spans="1:8" ht="18" customHeight="1">
      <c r="A20" s="31" t="s">
        <v>366</v>
      </c>
      <c r="B20" s="24" t="s">
        <v>367</v>
      </c>
      <c r="C20" s="25">
        <f t="shared" si="0"/>
        <v>4.9800000000000004</v>
      </c>
      <c r="D20" s="33">
        <v>4.9800000000000004</v>
      </c>
      <c r="E20" s="30"/>
      <c r="F20" s="29"/>
      <c r="G20" s="29"/>
      <c r="H20" s="29"/>
    </row>
    <row r="21" spans="1:8" ht="18" customHeight="1">
      <c r="A21" s="31" t="s">
        <v>368</v>
      </c>
      <c r="B21" s="24" t="s">
        <v>369</v>
      </c>
      <c r="C21" s="25">
        <f t="shared" si="0"/>
        <v>6.29</v>
      </c>
      <c r="D21" s="33">
        <f t="shared" si="1"/>
        <v>6.29</v>
      </c>
      <c r="E21" s="27"/>
      <c r="F21" s="34"/>
      <c r="G21" s="34"/>
      <c r="H21" s="34"/>
    </row>
    <row r="22" spans="1:8" ht="18" customHeight="1">
      <c r="A22" s="31" t="s">
        <v>370</v>
      </c>
      <c r="B22" s="24" t="s">
        <v>371</v>
      </c>
      <c r="C22" s="25">
        <f t="shared" si="0"/>
        <v>6.29</v>
      </c>
      <c r="D22" s="33">
        <f t="shared" si="1"/>
        <v>6.29</v>
      </c>
      <c r="E22" s="27"/>
      <c r="F22" s="34"/>
      <c r="G22" s="34"/>
      <c r="H22" s="34"/>
    </row>
    <row r="23" spans="1:8" ht="18" customHeight="1">
      <c r="A23" s="31" t="s">
        <v>372</v>
      </c>
      <c r="B23" s="24" t="s">
        <v>373</v>
      </c>
      <c r="C23" s="25">
        <f t="shared" si="0"/>
        <v>6.29</v>
      </c>
      <c r="D23" s="35">
        <v>6.29</v>
      </c>
      <c r="E23" s="27"/>
      <c r="F23" s="34"/>
      <c r="G23" s="34"/>
      <c r="H23" s="34"/>
    </row>
    <row r="25" spans="1:8" ht="12.75" customHeight="1">
      <c r="G25" s="10"/>
    </row>
    <row r="26" spans="1:8" ht="12.75" customHeight="1">
      <c r="B26" s="10"/>
    </row>
    <row r="27" spans="1:8" ht="12.75" customHeight="1">
      <c r="C27" s="10"/>
      <c r="G27" s="10"/>
    </row>
  </sheetData>
  <mergeCells count="1">
    <mergeCell ref="A6:B6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D9" sqref="D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452</v>
      </c>
      <c r="B1" s="3"/>
      <c r="C1" s="3"/>
      <c r="D1" s="3"/>
      <c r="E1" s="3"/>
      <c r="F1" s="3"/>
    </row>
    <row r="2" spans="1:11" ht="19.5" customHeight="1">
      <c r="A2" s="162" t="s">
        <v>453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63" t="s">
        <v>316</v>
      </c>
      <c r="B4" s="151" t="s">
        <v>318</v>
      </c>
      <c r="C4" s="151" t="s">
        <v>438</v>
      </c>
      <c r="D4" s="151" t="s">
        <v>444</v>
      </c>
      <c r="E4" s="151" t="s">
        <v>423</v>
      </c>
      <c r="F4" s="151" t="s">
        <v>425</v>
      </c>
      <c r="G4" s="151" t="s">
        <v>427</v>
      </c>
      <c r="H4" s="151"/>
      <c r="I4" s="151" t="s">
        <v>429</v>
      </c>
      <c r="J4" s="151" t="s">
        <v>431</v>
      </c>
      <c r="K4" s="151" t="s">
        <v>436</v>
      </c>
    </row>
    <row r="5" spans="1:11" s="1" customFormat="1" ht="42.75" customHeight="1">
      <c r="A5" s="163"/>
      <c r="B5" s="151"/>
      <c r="C5" s="151"/>
      <c r="D5" s="151"/>
      <c r="E5" s="151"/>
      <c r="F5" s="151"/>
      <c r="G5" s="4" t="s">
        <v>445</v>
      </c>
      <c r="H5" s="4" t="s">
        <v>454</v>
      </c>
      <c r="I5" s="151"/>
      <c r="J5" s="151"/>
      <c r="K5" s="151"/>
    </row>
    <row r="6" spans="1:11" ht="30" customHeight="1">
      <c r="A6" s="5" t="s">
        <v>318</v>
      </c>
      <c r="B6" s="6">
        <f>SUM(B7:B9)</f>
        <v>267.24</v>
      </c>
      <c r="C6" s="6">
        <f t="shared" ref="C6:K6" si="0">SUM(C7:C9)</f>
        <v>0</v>
      </c>
      <c r="D6" s="6">
        <f t="shared" si="0"/>
        <v>267.24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48" customHeight="1">
      <c r="A7" s="7" t="s">
        <v>455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456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457</v>
      </c>
      <c r="B9" s="6">
        <v>267.24</v>
      </c>
      <c r="C9" s="6"/>
      <c r="D9" s="6">
        <v>267.24</v>
      </c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