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0730" windowHeight="1176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Sheet1"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一般公共预算支出'!$A$1:$E$17</definedName>
    <definedName name="_xlnm.Print_Area" localSheetId="3">'3 一般公共预算财政基本支出'!$A$1:$E$57</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
  <c r="C7" i="11"/>
  <c r="C8"/>
  <c r="C9"/>
  <c r="C10"/>
  <c r="C11"/>
  <c r="C12"/>
  <c r="C13"/>
  <c r="C14"/>
  <c r="C15"/>
  <c r="C16"/>
  <c r="C17"/>
  <c r="C18"/>
  <c r="C19"/>
  <c r="C20"/>
  <c r="C21"/>
  <c r="C22"/>
  <c r="C23"/>
  <c r="C24"/>
  <c r="C6"/>
  <c r="C8" i="5"/>
  <c r="C9"/>
  <c r="C10"/>
  <c r="C11"/>
  <c r="C12"/>
  <c r="C13"/>
  <c r="C14"/>
  <c r="C15"/>
  <c r="C16"/>
  <c r="C17"/>
  <c r="C18"/>
  <c r="C19"/>
  <c r="C20"/>
  <c r="C21"/>
  <c r="C22"/>
  <c r="C23"/>
  <c r="C24"/>
  <c r="C25"/>
  <c r="B7" i="4"/>
  <c r="E8" i="10"/>
  <c r="E9"/>
  <c r="E10"/>
  <c r="E11"/>
  <c r="E12"/>
  <c r="E13"/>
  <c r="E14"/>
  <c r="E15"/>
  <c r="E16"/>
  <c r="E17"/>
  <c r="E18"/>
  <c r="E19"/>
  <c r="E20"/>
  <c r="E21"/>
  <c r="E22"/>
  <c r="E23"/>
  <c r="E24"/>
  <c r="E25"/>
  <c r="E7"/>
  <c r="A8" i="7"/>
  <c r="C8" i="6"/>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D7"/>
  <c r="E7" i="5"/>
  <c r="C7" l="1"/>
  <c r="C6" i="12"/>
  <c r="D6"/>
  <c r="E6"/>
  <c r="F6"/>
  <c r="G6"/>
  <c r="H6"/>
  <c r="I6"/>
  <c r="J6"/>
  <c r="K6"/>
  <c r="B6"/>
  <c r="D22" i="9"/>
  <c r="D25" s="1"/>
  <c r="G7" i="4"/>
  <c r="F7"/>
  <c r="E7"/>
  <c r="B11"/>
  <c r="D7" l="1"/>
  <c r="B22" i="9"/>
  <c r="B25" s="1"/>
  <c r="E7" i="6"/>
  <c r="C7" s="1"/>
  <c r="G16" i="4"/>
  <c r="G18" s="1"/>
  <c r="F16"/>
  <c r="F18" s="1"/>
  <c r="E16"/>
  <c r="E18" s="1"/>
  <c r="D16" l="1"/>
  <c r="D18" s="1"/>
  <c r="D23" i="9"/>
  <c r="B18" i="4"/>
</calcChain>
</file>

<file path=xl/sharedStrings.xml><?xml version="1.0" encoding="utf-8"?>
<sst xmlns="http://schemas.openxmlformats.org/spreadsheetml/2006/main" count="1411" uniqueCount="533">
  <si>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</si>
  <si>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</si>
  <si>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</si>
  <si>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</si>
  <si>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</si>
  <si>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</si>
  <si>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</si>
  <si>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</si>
  <si>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</si>
  <si>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</si>
  <si>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</si>
  <si>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</si>
  <si>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</si>
  <si>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</si>
  <si>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</si>
  <si>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</si>
  <si>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</si>
  <si>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</si>
  <si>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</si>
  <si>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</si>
  <si>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</si>
  <si>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</si>
  <si>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</si>
  <si>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</si>
  <si>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</si>
  <si>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</si>
  <si>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</si>
  <si>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</si>
  <si>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</si>
  <si>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</si>
  <si>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</si>
  <si>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</si>
  <si>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</si>
  <si>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</si>
  <si>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</si>
  <si>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</si>
  <si>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</si>
  <si>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</si>
  <si>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</si>
  <si>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</si>
  <si>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</si>
  <si>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</si>
  <si>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</si>
  <si>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</si>
  <si>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</si>
  <si>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</si>
  <si>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</si>
  <si>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</si>
  <si>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</si>
  <si>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</si>
  <si>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</si>
  <si>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</si>
  <si>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</si>
  <si>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</si>
  <si>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</si>
  <si>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</si>
  <si>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</si>
  <si>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</si>
  <si>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</si>
  <si>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</si>
  <si>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</si>
  <si>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</si>
  <si>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</si>
  <si>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</si>
  <si>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</si>
  <si>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</si>
  <si>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</si>
  <si>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</si>
  <si>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</si>
  <si>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</si>
  <si>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</si>
  <si>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</si>
  <si>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</si>
  <si>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</si>
  <si>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</si>
  <si>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</si>
  <si>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</si>
  <si>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</si>
  <si>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</si>
  <si>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</si>
  <si>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</si>
  <si>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</si>
  <si>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</si>
  <si>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</si>
  <si>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</si>
  <si>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</si>
  <si>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</si>
  <si>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</si>
  <si>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</si>
  <si>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</si>
  <si>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</si>
  <si>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</si>
  <si>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</si>
  <si>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</si>
  <si>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</si>
  <si>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</si>
  <si>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</si>
  <si>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</si>
  <si>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</si>
  <si>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</si>
  <si>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</si>
  <si>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</si>
  <si>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</si>
  <si>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</si>
  <si>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</si>
  <si>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</si>
  <si>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</si>
  <si>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</si>
  <si>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</si>
  <si>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</si>
  <si>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</si>
  <si>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</si>
  <si>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</si>
  <si>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</si>
  <si>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</si>
  <si>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</si>
  <si>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</si>
  <si>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</si>
  <si>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</si>
  <si>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</si>
  <si>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</si>
  <si>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</si>
  <si>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</si>
  <si>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</si>
  <si>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</si>
  <si>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</si>
  <si>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</si>
  <si>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</si>
  <si>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</si>
  <si>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</si>
  <si>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</si>
  <si>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</si>
  <si>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</si>
  <si>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</si>
  <si>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</si>
  <si>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</si>
  <si>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</si>
  <si>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</si>
  <si>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</si>
  <si>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</si>
  <si>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</si>
  <si>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</si>
  <si>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</si>
  <si>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</si>
  <si>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</si>
  <si>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</si>
  <si>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</si>
  <si>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</si>
  <si>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</si>
  <si>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</si>
  <si>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</si>
  <si>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</si>
  <si>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</si>
  <si>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</si>
  <si>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</si>
  <si>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</si>
  <si>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</si>
  <si>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</si>
  <si>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</si>
  <si>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</si>
  <si>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</si>
  <si>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</si>
  <si>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</si>
  <si>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</si>
  <si>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</si>
  <si>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</si>
  <si>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</si>
  <si>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</si>
  <si>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</si>
  <si>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</si>
  <si>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</si>
  <si>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</si>
  <si>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</si>
  <si>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</si>
  <si>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</si>
  <si>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</si>
  <si>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</si>
  <si>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</si>
  <si>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</si>
  <si>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</si>
  <si>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</si>
  <si>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</si>
  <si>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</si>
  <si>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</si>
  <si>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</si>
  <si>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</si>
  <si>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</si>
  <si>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</si>
  <si>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</si>
  <si>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</si>
  <si>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</si>
  <si>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</si>
  <si>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</si>
  <si>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</si>
  <si>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</si>
  <si>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</si>
  <si>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</si>
  <si>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</si>
  <si>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</si>
  <si>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</si>
  <si>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</si>
  <si>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</si>
  <si>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</si>
  <si>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</si>
  <si>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</si>
  <si>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</si>
  <si>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</si>
  <si>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</si>
  <si>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</si>
  <si>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</si>
  <si>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</si>
  <si>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</si>
  <si>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</si>
  <si>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</si>
  <si>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</si>
  <si>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</si>
  <si>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</si>
  <si>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</si>
  <si>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</si>
  <si>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</si>
  <si>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</si>
  <si>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</si>
  <si>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</si>
  <si>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</si>
  <si>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</si>
  <si>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</si>
  <si>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</si>
  <si>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</si>
  <si>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</si>
  <si>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</si>
  <si>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</si>
  <si>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</si>
  <si>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</si>
  <si>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</si>
  <si>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</si>
  <si>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</si>
  <si>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</si>
  <si>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</si>
  <si>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</si>
  <si>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</si>
  <si>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</si>
  <si>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</si>
  <si>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</si>
  <si>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</si>
  <si>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</si>
  <si>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</si>
  <si>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</si>
  <si>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</si>
  <si>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</si>
  <si>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</si>
  <si>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</si>
  <si>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</si>
  <si>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</si>
  <si>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</si>
  <si>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</si>
  <si>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</si>
  <si>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</si>
  <si>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</si>
  <si>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</si>
  <si>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</si>
  <si>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</si>
  <si>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</si>
  <si>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</si>
  <si>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</si>
  <si>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</si>
  <si>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</si>
  <si>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</si>
  <si>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</si>
  <si>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</si>
  <si>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</si>
  <si>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</si>
  <si>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</si>
  <si>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</si>
  <si>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</si>
  <si>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</si>
  <si>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</si>
  <si>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</si>
  <si>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</si>
  <si>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</si>
  <si>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</si>
  <si>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</si>
  <si>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</si>
  <si>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</si>
  <si>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</si>
  <si>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</si>
  <si>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</si>
  <si>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</si>
  <si>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</si>
  <si>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</si>
  <si>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</si>
  <si>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</si>
  <si>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</si>
  <si>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</si>
  <si>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</si>
  <si>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</si>
  <si>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</si>
  <si>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</si>
  <si>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</si>
  <si>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</si>
  <si>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</si>
  <si>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</si>
  <si>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</si>
  <si>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</si>
  <si>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</si>
  <si>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</si>
  <si>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</si>
  <si>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</si>
  <si>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</si>
  <si>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</si>
  <si>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</si>
  <si>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</si>
  <si>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</si>
  <si>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</si>
  <si>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</si>
  <si>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</si>
  <si>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</si>
  <si>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</si>
  <si>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</si>
  <si>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</si>
  <si>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</si>
  <si>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</si>
  <si>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</si>
  <si>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</si>
  <si>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</si>
  <si>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</si>
  <si>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</si>
  <si>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</si>
  <si>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</si>
  <si>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</si>
  <si>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</si>
  <si>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</si>
  <si>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</si>
  <si>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</si>
  <si>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</si>
  <si>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</si>
  <si>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</si>
  <si>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</si>
  <si>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</si>
  <si>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</si>
  <si>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</si>
  <si>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</si>
  <si>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</si>
  <si>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</si>
  <si>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</si>
  <si>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</si>
  <si>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</si>
  <si>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</si>
  <si>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</si>
  <si>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</si>
  <si>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</si>
  <si>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</si>
  <si>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</si>
  <si>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</si>
  <si>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</si>
  <si>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</si>
  <si>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</si>
  <si>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</si>
  <si>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</si>
  <si>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</si>
  <si>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</si>
  <si>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</si>
  <si>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</si>
  <si>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</si>
  <si>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</si>
  <si>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</si>
  <si>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</si>
  <si>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</si>
  <si>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</si>
  <si>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</si>
  <si>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</si>
  <si>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</si>
  <si>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</si>
  <si>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</si>
  <si>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</si>
  <si>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</si>
  <si>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</si>
  <si>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</si>
  <si>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</si>
  <si>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</si>
  <si>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</si>
  <si>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</si>
  <si>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</si>
  <si>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</si>
  <si>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</si>
  <si>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</si>
  <si>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</si>
  <si>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</si>
  <si>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</si>
  <si>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</si>
  <si>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</si>
  <si>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</si>
  <si>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</si>
  <si>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</si>
  <si>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</si>
  <si>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</si>
  <si>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</si>
  <si>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</si>
  <si>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</si>
  <si>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</si>
  <si>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</si>
  <si>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</si>
  <si>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</si>
  <si>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</si>
  <si>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</si>
  <si>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</si>
  <si>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</si>
  <si>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</si>
  <si>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</si>
  <si>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</si>
  <si>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</si>
  <si>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</si>
  <si>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</si>
  <si>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</si>
  <si>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</si>
  <si>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</si>
  <si>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</si>
  <si>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</si>
  <si>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</si>
  <si>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</si>
  <si>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</si>
  <si>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</si>
  <si>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</si>
  <si>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</si>
  <si>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</si>
  <si>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</si>
  <si>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</si>
  <si>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</si>
  <si>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</si>
  <si>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</si>
  <si>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</si>
  <si>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</si>
  <si>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</si>
  <si>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</si>
  <si>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</si>
  <si>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</si>
  <si>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</si>
  <si>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</si>
  <si>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</si>
  <si>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</si>
  <si>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</si>
  <si>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</si>
  <si>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</si>
  <si>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</si>
  <si>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</si>
  <si>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</si>
  <si>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</si>
  <si>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</si>
  <si>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</si>
  <si>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</si>
  <si>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</si>
  <si>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</si>
  <si>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</si>
  <si>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</si>
  <si>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</si>
  <si>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</si>
  <si>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</si>
  <si>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</si>
  <si>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</si>
  <si>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</si>
  <si>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</si>
  <si>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</si>
  <si>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</si>
  <si>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</si>
  <si>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</si>
  <si>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</si>
  <si>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</si>
  <si>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</si>
  <si>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</si>
  <si>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</si>
  <si>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</si>
  <si>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</si>
  <si>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</si>
  <si>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</si>
  <si>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</si>
  <si>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</si>
  <si>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</si>
  <si>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工资福利支出</t>
    <phoneticPr fontId="2" type="noConversion"/>
  </si>
  <si>
    <t>对个人和家庭的补助</t>
    <phoneticPr fontId="2" type="noConversion"/>
  </si>
  <si>
    <t>商品和服务支出</t>
    <phoneticPr fontId="2" type="noConversion"/>
  </si>
  <si>
    <t xml:space="preserve">  一般公共服务支出</t>
  </si>
  <si>
    <t>……</t>
    <phoneticPr fontId="2" type="noConversion"/>
  </si>
  <si>
    <t xml:space="preserve">  201</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</si>
  <si>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</si>
  <si>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</si>
  <si>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</si>
  <si>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</si>
  <si>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</si>
  <si>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</si>
  <si>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</si>
  <si>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</si>
  <si>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</si>
  <si>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</si>
  <si>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</si>
  <si>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</si>
  <si>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</si>
  <si>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</si>
  <si>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</si>
  <si>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</si>
  <si>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合计</t>
    <phoneticPr fontId="2" type="noConversion"/>
  </si>
  <si>
    <t>合计</t>
    <phoneticPr fontId="2" type="noConversion"/>
  </si>
  <si>
    <t>合计</t>
    <phoneticPr fontId="2" type="noConversion"/>
  </si>
  <si>
    <t>中国共产党重庆市巴南区委员会研究室财政拨款收支总表</t>
    <phoneticPr fontId="2" type="noConversion"/>
  </si>
  <si>
    <t>中国共产党重庆市巴南区委员会研究室一般公共预算财政拨款支出预算表</t>
    <phoneticPr fontId="2" type="noConversion"/>
  </si>
  <si>
    <t xml:space="preserve">    20131</t>
  </si>
  <si>
    <t xml:space="preserve">    党委办公厅（室）及相关机构事务</t>
  </si>
  <si>
    <t xml:space="preserve">      2013102</t>
  </si>
  <si>
    <t xml:space="preserve">      一般行政管理事务</t>
  </si>
  <si>
    <t xml:space="preserve">    20136</t>
  </si>
  <si>
    <t xml:space="preserve">    其他共产党事务支出</t>
  </si>
  <si>
    <t xml:space="preserve">      2013601</t>
  </si>
  <si>
    <t xml:space="preserve">      行政运行</t>
  </si>
  <si>
    <t xml:space="preserve">      2101199</t>
  </si>
  <si>
    <t xml:space="preserve">      其他行政事业单位医疗支出</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</si>
  <si>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</si>
  <si>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</si>
  <si>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</si>
  <si>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</si>
  <si>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</si>
  <si>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</si>
  <si>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</si>
  <si>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</si>
  <si>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中国共产党重庆市巴南区委员会研究室一般公共预算财政拨款基本支出预算表</t>
    <phoneticPr fontId="2" type="noConversion"/>
  </si>
  <si>
    <t>中国共产党重庆市巴南区委员会研究室一般公共预算“三公”经费支出表</t>
    <phoneticPr fontId="2" type="noConversion"/>
  </si>
  <si>
    <t>中国共产党重庆市巴南区委员会研究室政府性基金预算支出表</t>
    <phoneticPr fontId="2" type="noConversion"/>
  </si>
  <si>
    <t xml:space="preserve"> 中国共产党重庆市巴南区委员会研究室部门收支总表</t>
    <phoneticPr fontId="2" type="noConversion"/>
  </si>
  <si>
    <t xml:space="preserve">  医疗卫生与计划生育支出</t>
    <phoneticPr fontId="20" type="noConversion"/>
  </si>
  <si>
    <t>中国共产党重庆市巴南区委员会研究室部门收入总表</t>
    <phoneticPr fontId="2" type="noConversion"/>
  </si>
  <si>
    <t xml:space="preserve">  医疗卫生与计划生育支出</t>
    <phoneticPr fontId="5" type="noConversion"/>
  </si>
  <si>
    <t>中国共产党重庆市巴南区委员会研究室部门支出总表</t>
    <phoneticPr fontId="2" type="noConversion"/>
  </si>
  <si>
    <t>中国共产党重庆市巴南区委员会研究室政府采购预算明细表</t>
    <phoneticPr fontId="5" type="noConversion"/>
  </si>
  <si>
    <t>（备注：本单位无政府性基金收支，故此表无数据。）</t>
    <phoneticPr fontId="2" type="noConversion"/>
  </si>
  <si>
    <t>（备注：本单位无政府采购计划，故此表无数据。）</t>
    <phoneticPr fontId="2" type="noConversion"/>
  </si>
  <si>
    <t>一般公共预算拨款收入</t>
    <phoneticPr fontId="2" type="noConversion"/>
  </si>
</sst>
</file>

<file path=xl/styles.xml><?xml version="1.0" encoding="utf-8"?>
<styleSheet xmlns="http://schemas.openxmlformats.org/spreadsheetml/2006/main">
  <numFmts count="2">
    <numFmt numFmtId="176" formatCode=";;"/>
    <numFmt numFmtId="177" formatCode="#,##0.00_ "/>
  </numFmts>
  <fonts count="22">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b/>
      <sz val="15"/>
      <color indexed="8"/>
      <name val="SimSun"/>
      <charset val="134"/>
    </font>
    <font>
      <b/>
      <sz val="14"/>
      <color indexed="8"/>
      <name val="SimSun"/>
      <charset val="134"/>
    </font>
    <font>
      <sz val="14"/>
      <name val="宋体"/>
      <family val="3"/>
      <charset val="134"/>
    </font>
    <font>
      <sz val="9"/>
      <name val="宋体"/>
      <family val="3"/>
      <charset val="134"/>
    </font>
    <font>
      <b/>
      <sz val="12"/>
      <color theme="1"/>
      <name val="宋体"/>
      <family val="3"/>
      <charset val="134"/>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68">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0"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49" fontId="0" fillId="0" borderId="4" xfId="0" applyNumberFormat="1" applyFont="1" applyFill="1" applyBorder="1" applyAlignment="1" applyProtection="1"/>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176" fontId="0" fillId="0" borderId="1" xfId="0" applyNumberFormat="1" applyFont="1" applyFill="1" applyBorder="1" applyAlignment="1" applyProtection="1"/>
    <xf numFmtId="39" fontId="0" fillId="0" borderId="8" xfId="0" applyNumberFormat="1" applyFont="1" applyFill="1" applyBorder="1" applyAlignment="1" applyProtection="1">
      <alignment horizontal="right"/>
    </xf>
    <xf numFmtId="39" fontId="0" fillId="0" borderId="1" xfId="0" applyNumberFormat="1" applyFont="1" applyFill="1" applyBorder="1" applyAlignment="1" applyProtection="1">
      <alignment horizontal="right"/>
    </xf>
    <xf numFmtId="39" fontId="10" fillId="0" borderId="2" xfId="2" applyNumberFormat="1" applyFont="1" applyFill="1" applyBorder="1" applyAlignment="1" applyProtection="1">
      <alignment horizontal="center" vertical="center"/>
    </xf>
    <xf numFmtId="177" fontId="10" fillId="0" borderId="2" xfId="2" applyNumberFormat="1" applyFont="1" applyFill="1" applyBorder="1" applyAlignment="1" applyProtection="1">
      <alignment horizontal="center" vertical="center"/>
    </xf>
    <xf numFmtId="40" fontId="0" fillId="0" borderId="1" xfId="0" applyNumberFormat="1" applyFont="1" applyFill="1" applyBorder="1" applyAlignment="1" applyProtection="1">
      <alignment horizontal="right"/>
    </xf>
    <xf numFmtId="176" fontId="0" fillId="0" borderId="1" xfId="0" applyNumberFormat="1" applyFill="1" applyBorder="1" applyAlignment="1" applyProtection="1"/>
    <xf numFmtId="39" fontId="10" fillId="0" borderId="5" xfId="2" applyNumberFormat="1" applyFont="1" applyFill="1" applyBorder="1" applyAlignment="1" applyProtection="1">
      <alignment horizontal="center" vertical="center" wrapText="1"/>
    </xf>
    <xf numFmtId="39" fontId="10" fillId="0" borderId="1" xfId="2" applyNumberFormat="1" applyFont="1" applyFill="1" applyBorder="1" applyAlignment="1" applyProtection="1">
      <alignment horizontal="center" vertical="center" wrapText="1"/>
    </xf>
    <xf numFmtId="0" fontId="10" fillId="0" borderId="0" xfId="2" applyFont="1"/>
    <xf numFmtId="39" fontId="0" fillId="0" borderId="4" xfId="0" applyNumberFormat="1" applyFont="1" applyFill="1" applyBorder="1" applyAlignment="1" applyProtection="1">
      <alignment horizontal="center"/>
    </xf>
    <xf numFmtId="39" fontId="0" fillId="0" borderId="1" xfId="0" applyNumberFormat="1" applyFont="1" applyFill="1" applyBorder="1" applyAlignment="1" applyProtection="1">
      <alignment horizontal="center"/>
    </xf>
    <xf numFmtId="39" fontId="0" fillId="0" borderId="4" xfId="0" applyNumberFormat="1" applyFill="1" applyBorder="1" applyAlignment="1" applyProtection="1">
      <alignment horizontal="center"/>
    </xf>
    <xf numFmtId="40" fontId="0" fillId="0" borderId="1" xfId="0" applyNumberFormat="1" applyFill="1" applyBorder="1" applyAlignment="1" applyProtection="1">
      <alignment horizontal="right"/>
    </xf>
    <xf numFmtId="39" fontId="21" fillId="0" borderId="8" xfId="0" applyNumberFormat="1" applyFont="1" applyFill="1" applyBorder="1" applyAlignment="1" applyProtection="1">
      <alignment horizontal="center"/>
    </xf>
    <xf numFmtId="39" fontId="0" fillId="0" borderId="4" xfId="0" applyNumberFormat="1" applyFont="1" applyFill="1" applyBorder="1" applyAlignment="1" applyProtection="1">
      <alignment horizontal="center" vertical="center"/>
    </xf>
    <xf numFmtId="39" fontId="0" fillId="0" borderId="1" xfId="0" applyNumberFormat="1" applyFont="1" applyFill="1" applyBorder="1" applyAlignment="1" applyProtection="1">
      <alignment horizontal="center" vertical="center"/>
    </xf>
    <xf numFmtId="0" fontId="0" fillId="0" borderId="0" xfId="0" applyAlignment="1">
      <alignment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52" t="s">
        <v>0</v>
      </c>
      <c r="B2" s="152"/>
      <c r="C2" s="152"/>
      <c r="D2" s="152"/>
      <c r="E2" s="152"/>
      <c r="F2" s="152"/>
      <c r="G2" s="152"/>
      <c r="H2" s="152"/>
      <c r="I2" s="152"/>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13" sqref="B13"/>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465</v>
      </c>
      <c r="B1" s="115"/>
      <c r="C1" s="115"/>
      <c r="D1" s="115"/>
      <c r="E1" s="115"/>
      <c r="F1" s="115"/>
    </row>
    <row r="2" spans="1:11" ht="19.5" customHeight="1">
      <c r="A2" s="166" t="s">
        <v>529</v>
      </c>
      <c r="B2" s="166"/>
      <c r="C2" s="166"/>
      <c r="D2" s="166"/>
      <c r="E2" s="166"/>
      <c r="F2" s="166"/>
      <c r="G2" s="166"/>
      <c r="H2" s="166"/>
      <c r="I2" s="166"/>
      <c r="J2" s="166"/>
      <c r="K2" s="166"/>
    </row>
    <row r="3" spans="1:11" ht="14.45" customHeight="1">
      <c r="A3" s="115"/>
      <c r="B3" s="115"/>
      <c r="C3" s="115"/>
      <c r="D3" s="115"/>
      <c r="E3" s="115"/>
      <c r="F3" s="115"/>
      <c r="K3" t="s">
        <v>467</v>
      </c>
    </row>
    <row r="4" spans="1:11" ht="14.45" customHeight="1">
      <c r="A4" s="167" t="s">
        <v>466</v>
      </c>
      <c r="B4" s="155" t="s">
        <v>316</v>
      </c>
      <c r="C4" s="155" t="s">
        <v>451</v>
      </c>
      <c r="D4" s="155" t="s">
        <v>456</v>
      </c>
      <c r="E4" s="155" t="s">
        <v>445</v>
      </c>
      <c r="F4" s="155" t="s">
        <v>446</v>
      </c>
      <c r="G4" s="155" t="s">
        <v>470</v>
      </c>
      <c r="H4" s="155"/>
      <c r="I4" s="155" t="s">
        <v>471</v>
      </c>
      <c r="J4" s="155" t="s">
        <v>472</v>
      </c>
      <c r="K4" s="155" t="s">
        <v>449</v>
      </c>
    </row>
    <row r="5" spans="1:11" s="116" customFormat="1" ht="42.75" customHeight="1">
      <c r="A5" s="167"/>
      <c r="B5" s="155"/>
      <c r="C5" s="155"/>
      <c r="D5" s="155"/>
      <c r="E5" s="155"/>
      <c r="F5" s="155"/>
      <c r="G5" s="117" t="s">
        <v>473</v>
      </c>
      <c r="H5" s="117" t="s">
        <v>475</v>
      </c>
      <c r="I5" s="155"/>
      <c r="J5" s="155"/>
      <c r="K5" s="155"/>
    </row>
    <row r="6" spans="1:11" ht="30" customHeight="1">
      <c r="A6" s="118" t="s">
        <v>316</v>
      </c>
      <c r="B6" s="119">
        <f>SUM(B7:B9)</f>
        <v>0</v>
      </c>
      <c r="C6" s="119">
        <f t="shared" ref="C6:K6" si="0">SUM(C7:C9)</f>
        <v>0</v>
      </c>
      <c r="D6" s="119">
        <f t="shared" si="0"/>
        <v>0</v>
      </c>
      <c r="E6" s="119">
        <f t="shared" si="0"/>
        <v>0</v>
      </c>
      <c r="F6" s="119">
        <f t="shared" si="0"/>
        <v>0</v>
      </c>
      <c r="G6" s="119">
        <f t="shared" si="0"/>
        <v>0</v>
      </c>
      <c r="H6" s="119">
        <f t="shared" si="0"/>
        <v>0</v>
      </c>
      <c r="I6" s="119">
        <f t="shared" si="0"/>
        <v>0</v>
      </c>
      <c r="J6" s="119">
        <f t="shared" si="0"/>
        <v>0</v>
      </c>
      <c r="K6" s="119">
        <f t="shared" si="0"/>
        <v>0</v>
      </c>
    </row>
    <row r="7" spans="1:11" ht="48" customHeight="1">
      <c r="A7" s="120" t="s">
        <v>463</v>
      </c>
      <c r="B7" s="119"/>
      <c r="C7" s="119"/>
      <c r="D7" s="119"/>
      <c r="E7" s="119"/>
      <c r="F7" s="119"/>
      <c r="G7" s="119"/>
      <c r="H7" s="119"/>
      <c r="I7" s="119"/>
      <c r="J7" s="119"/>
      <c r="K7" s="119"/>
    </row>
    <row r="8" spans="1:11" ht="48" customHeight="1">
      <c r="A8" s="120" t="s">
        <v>462</v>
      </c>
      <c r="B8" s="119"/>
      <c r="C8" s="119"/>
      <c r="D8" s="119"/>
      <c r="E8" s="119"/>
      <c r="F8" s="119"/>
      <c r="G8" s="119"/>
      <c r="H8" s="119"/>
      <c r="I8" s="119"/>
      <c r="J8" s="119"/>
      <c r="K8" s="119"/>
    </row>
    <row r="9" spans="1:11" ht="49.5" customHeight="1">
      <c r="A9" s="120" t="s">
        <v>461</v>
      </c>
      <c r="B9" s="119"/>
      <c r="C9" s="119"/>
      <c r="D9" s="119"/>
      <c r="E9" s="119"/>
      <c r="F9" s="119"/>
      <c r="G9" s="119"/>
      <c r="H9" s="119"/>
      <c r="I9" s="119"/>
      <c r="J9" s="119"/>
      <c r="K9" s="119"/>
    </row>
    <row r="10" spans="1:11" ht="35.25" customHeight="1">
      <c r="A10" s="151" t="s">
        <v>531</v>
      </c>
      <c r="B10" s="151"/>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B10" sqref="B10"/>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464</v>
      </c>
      <c r="B1" s="8"/>
      <c r="C1" s="8"/>
      <c r="D1" s="8"/>
      <c r="E1" s="8"/>
      <c r="F1" s="8"/>
      <c r="G1" s="8"/>
    </row>
    <row r="2" spans="1:13" s="9" customFormat="1" ht="27.75" customHeight="1">
      <c r="A2" s="10" t="s">
        <v>501</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53" t="s">
        <v>312</v>
      </c>
      <c r="B5" s="153"/>
      <c r="C5" s="153" t="s">
        <v>313</v>
      </c>
      <c r="D5" s="153"/>
      <c r="E5" s="153"/>
      <c r="F5" s="153"/>
      <c r="G5" s="153"/>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f>SUM(B8:B10)</f>
        <v>183.37</v>
      </c>
      <c r="C7" s="19" t="s">
        <v>321</v>
      </c>
      <c r="D7" s="20">
        <f>SUM(E7:G7)</f>
        <v>183.37</v>
      </c>
      <c r="E7" s="20">
        <f>B8+B12</f>
        <v>183.37</v>
      </c>
      <c r="F7" s="20">
        <f>B9+B13</f>
        <v>0</v>
      </c>
      <c r="G7" s="20">
        <f>B10+B14</f>
        <v>0</v>
      </c>
    </row>
    <row r="8" spans="1:13" s="9" customFormat="1" ht="20.100000000000001" customHeight="1">
      <c r="A8" s="21" t="s">
        <v>322</v>
      </c>
      <c r="B8" s="22">
        <v>183.37</v>
      </c>
      <c r="C8" s="23"/>
      <c r="D8" s="24"/>
      <c r="E8" s="24"/>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f>SUM(B12:B14)</f>
        <v>0</v>
      </c>
      <c r="C11" s="30"/>
      <c r="D11" s="24"/>
      <c r="E11" s="24"/>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183.37</v>
      </c>
      <c r="C18" s="32" t="s">
        <v>328</v>
      </c>
      <c r="D18" s="36">
        <f>SUM(D7+D16)</f>
        <v>183.37</v>
      </c>
      <c r="E18" s="36">
        <f>SUM(E7+E16)</f>
        <v>183.37</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7"/>
  <sheetViews>
    <sheetView showGridLines="0" showZeros="0" topLeftCell="A10" workbookViewId="0">
      <selection activeCell="D25" sqref="D25"/>
    </sheetView>
  </sheetViews>
  <sheetFormatPr defaultColWidth="6.875" defaultRowHeight="12.75" customHeight="1"/>
  <cols>
    <col min="1" max="1" width="29.125" style="42" customWidth="1"/>
    <col min="2" max="2" width="44.625" style="42" customWidth="1"/>
    <col min="3" max="3" width="17.75" style="42" customWidth="1"/>
    <col min="4" max="4" width="16.75" style="42" customWidth="1"/>
    <col min="5" max="5" width="15.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329</v>
      </c>
    </row>
    <row r="2" spans="1:5" ht="25.5" customHeight="1">
      <c r="A2" s="43" t="s">
        <v>502</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54" t="s">
        <v>330</v>
      </c>
      <c r="B5" s="154"/>
      <c r="C5" s="154" t="s">
        <v>468</v>
      </c>
      <c r="D5" s="154"/>
      <c r="E5" s="154"/>
    </row>
    <row r="6" spans="1:5" ht="20.100000000000001" customHeight="1">
      <c r="A6" s="49" t="s">
        <v>331</v>
      </c>
      <c r="B6" s="49" t="s">
        <v>332</v>
      </c>
      <c r="C6" s="49" t="s">
        <v>333</v>
      </c>
      <c r="D6" s="49" t="s">
        <v>334</v>
      </c>
      <c r="E6" s="49" t="s">
        <v>335</v>
      </c>
    </row>
    <row r="7" spans="1:5" ht="20.100000000000001" customHeight="1">
      <c r="A7" s="124"/>
      <c r="B7" s="123" t="s">
        <v>500</v>
      </c>
      <c r="C7" s="138">
        <f>D7+E7</f>
        <v>183.37</v>
      </c>
      <c r="D7" s="137">
        <f>SUM(D8,D13,D18,D23)</f>
        <v>130.37</v>
      </c>
      <c r="E7" s="137">
        <f>SUM(E8,E13,E18,E23)</f>
        <v>53</v>
      </c>
    </row>
    <row r="8" spans="1:5" ht="21" customHeight="1">
      <c r="A8" s="128" t="s">
        <v>481</v>
      </c>
      <c r="B8" s="134" t="s">
        <v>479</v>
      </c>
      <c r="C8" s="138">
        <f t="shared" ref="C8:C25" si="0">D8+E8</f>
        <v>157.13999999999999</v>
      </c>
      <c r="D8" s="144">
        <v>104.14</v>
      </c>
      <c r="E8" s="145">
        <v>53</v>
      </c>
    </row>
    <row r="9" spans="1:5" ht="21" customHeight="1">
      <c r="A9" s="128" t="s">
        <v>503</v>
      </c>
      <c r="B9" s="134" t="s">
        <v>504</v>
      </c>
      <c r="C9" s="138">
        <f t="shared" si="0"/>
        <v>53</v>
      </c>
      <c r="D9" s="144">
        <v>0</v>
      </c>
      <c r="E9" s="145">
        <v>53</v>
      </c>
    </row>
    <row r="10" spans="1:5" ht="21" customHeight="1">
      <c r="A10" s="128" t="s">
        <v>505</v>
      </c>
      <c r="B10" s="134" t="s">
        <v>506</v>
      </c>
      <c r="C10" s="138">
        <f t="shared" si="0"/>
        <v>53</v>
      </c>
      <c r="D10" s="144">
        <v>0</v>
      </c>
      <c r="E10" s="145">
        <v>53</v>
      </c>
    </row>
    <row r="11" spans="1:5" ht="21" customHeight="1">
      <c r="A11" s="128" t="s">
        <v>507</v>
      </c>
      <c r="B11" s="134" t="s">
        <v>508</v>
      </c>
      <c r="C11" s="138">
        <f t="shared" si="0"/>
        <v>104.14</v>
      </c>
      <c r="D11" s="144">
        <v>104.14</v>
      </c>
      <c r="E11" s="145">
        <v>0</v>
      </c>
    </row>
    <row r="12" spans="1:5" ht="21" customHeight="1">
      <c r="A12" s="128" t="s">
        <v>509</v>
      </c>
      <c r="B12" s="134" t="s">
        <v>510</v>
      </c>
      <c r="C12" s="138">
        <f t="shared" si="0"/>
        <v>104.14</v>
      </c>
      <c r="D12" s="144">
        <v>104.14</v>
      </c>
      <c r="E12" s="145">
        <v>0</v>
      </c>
    </row>
    <row r="13" spans="1:5" ht="21" customHeight="1">
      <c r="A13" s="128" t="s">
        <v>482</v>
      </c>
      <c r="B13" s="134" t="s">
        <v>483</v>
      </c>
      <c r="C13" s="138">
        <f t="shared" si="0"/>
        <v>13.68</v>
      </c>
      <c r="D13" s="144">
        <v>13.68</v>
      </c>
      <c r="E13" s="145">
        <v>0</v>
      </c>
    </row>
    <row r="14" spans="1:5" ht="21" customHeight="1">
      <c r="A14" s="128" t="s">
        <v>484</v>
      </c>
      <c r="B14" s="134" t="s">
        <v>485</v>
      </c>
      <c r="C14" s="138">
        <f t="shared" si="0"/>
        <v>13.68</v>
      </c>
      <c r="D14" s="144">
        <v>13.68</v>
      </c>
      <c r="E14" s="145">
        <v>0</v>
      </c>
    </row>
    <row r="15" spans="1:5" ht="21" customHeight="1">
      <c r="A15" s="128" t="s">
        <v>490</v>
      </c>
      <c r="B15" s="134" t="s">
        <v>491</v>
      </c>
      <c r="C15" s="138">
        <f t="shared" si="0"/>
        <v>3.94</v>
      </c>
      <c r="D15" s="146">
        <v>3.94</v>
      </c>
      <c r="E15" s="145">
        <v>0</v>
      </c>
    </row>
    <row r="16" spans="1:5" ht="21" customHeight="1">
      <c r="A16" s="128" t="s">
        <v>488</v>
      </c>
      <c r="B16" s="134" t="s">
        <v>489</v>
      </c>
      <c r="C16" s="138">
        <f t="shared" si="0"/>
        <v>1.85</v>
      </c>
      <c r="D16" s="144">
        <v>1.85</v>
      </c>
      <c r="E16" s="145">
        <v>0</v>
      </c>
    </row>
    <row r="17" spans="1:5" ht="21" customHeight="1">
      <c r="A17" s="128" t="s">
        <v>486</v>
      </c>
      <c r="B17" s="134" t="s">
        <v>487</v>
      </c>
      <c r="C17" s="138">
        <f t="shared" si="0"/>
        <v>7.88</v>
      </c>
      <c r="D17" s="144">
        <v>7.88</v>
      </c>
      <c r="E17" s="145">
        <v>0</v>
      </c>
    </row>
    <row r="18" spans="1:5" ht="21" customHeight="1">
      <c r="A18" s="128" t="s">
        <v>492</v>
      </c>
      <c r="B18" s="134" t="s">
        <v>493</v>
      </c>
      <c r="C18" s="138">
        <f t="shared" si="0"/>
        <v>6.64</v>
      </c>
      <c r="D18" s="144">
        <v>6.64</v>
      </c>
      <c r="E18" s="145">
        <v>0</v>
      </c>
    </row>
    <row r="19" spans="1:5" ht="21" customHeight="1">
      <c r="A19" s="128" t="s">
        <v>494</v>
      </c>
      <c r="B19" s="134" t="s">
        <v>495</v>
      </c>
      <c r="C19" s="138">
        <f t="shared" si="0"/>
        <v>6.64</v>
      </c>
      <c r="D19" s="144">
        <v>6.64</v>
      </c>
      <c r="E19" s="145">
        <v>0</v>
      </c>
    </row>
    <row r="20" spans="1:5" ht="21" customHeight="1">
      <c r="A20" s="128" t="s">
        <v>511</v>
      </c>
      <c r="B20" s="134" t="s">
        <v>512</v>
      </c>
      <c r="C20" s="138">
        <f t="shared" si="0"/>
        <v>1.96</v>
      </c>
      <c r="D20" s="144">
        <v>1.96</v>
      </c>
      <c r="E20" s="145">
        <v>0</v>
      </c>
    </row>
    <row r="21" spans="1:5" ht="21" customHeight="1">
      <c r="A21" s="128" t="s">
        <v>513</v>
      </c>
      <c r="B21" s="134" t="s">
        <v>514</v>
      </c>
      <c r="C21" s="138">
        <f t="shared" si="0"/>
        <v>0.92</v>
      </c>
      <c r="D21" s="144">
        <v>0.92</v>
      </c>
      <c r="E21" s="145">
        <v>0</v>
      </c>
    </row>
    <row r="22" spans="1:5" ht="21" customHeight="1">
      <c r="A22" s="128" t="s">
        <v>496</v>
      </c>
      <c r="B22" s="134" t="s">
        <v>497</v>
      </c>
      <c r="C22" s="138">
        <f t="shared" si="0"/>
        <v>3.76</v>
      </c>
      <c r="D22" s="144">
        <v>3.76</v>
      </c>
      <c r="E22" s="145">
        <v>0</v>
      </c>
    </row>
    <row r="23" spans="1:5" ht="12.75" customHeight="1">
      <c r="A23" s="128" t="s">
        <v>515</v>
      </c>
      <c r="B23" s="134" t="s">
        <v>516</v>
      </c>
      <c r="C23" s="138">
        <f t="shared" si="0"/>
        <v>5.91</v>
      </c>
      <c r="D23" s="144">
        <v>5.91</v>
      </c>
      <c r="E23" s="145">
        <v>0</v>
      </c>
    </row>
    <row r="24" spans="1:5" ht="12.75" customHeight="1">
      <c r="A24" s="128" t="s">
        <v>517</v>
      </c>
      <c r="B24" s="134" t="s">
        <v>518</v>
      </c>
      <c r="C24" s="138">
        <f t="shared" si="0"/>
        <v>5.91</v>
      </c>
      <c r="D24" s="144">
        <v>5.91</v>
      </c>
      <c r="E24" s="145">
        <v>0</v>
      </c>
    </row>
    <row r="25" spans="1:5" ht="12.75" customHeight="1">
      <c r="A25" s="128" t="s">
        <v>519</v>
      </c>
      <c r="B25" s="134" t="s">
        <v>520</v>
      </c>
      <c r="C25" s="138">
        <f t="shared" si="0"/>
        <v>5.91</v>
      </c>
      <c r="D25" s="144">
        <v>5.91</v>
      </c>
      <c r="E25" s="145">
        <v>0</v>
      </c>
    </row>
    <row r="26" spans="1:5" ht="12.75" customHeight="1">
      <c r="A26" s="50"/>
      <c r="B26" s="50"/>
      <c r="D26" s="50"/>
      <c r="E26" s="50"/>
    </row>
    <row r="27" spans="1:5" s="50" customFormat="1" ht="12.75" customHeight="1"/>
    <row r="28" spans="1:5" ht="12.75" customHeight="1">
      <c r="A28" s="50"/>
      <c r="B28" s="50"/>
    </row>
    <row r="29" spans="1:5" ht="12.75" customHeight="1">
      <c r="A29" s="50"/>
      <c r="B29" s="50"/>
      <c r="D29" s="50"/>
    </row>
    <row r="30" spans="1:5" ht="12.75" customHeight="1">
      <c r="A30" s="50"/>
      <c r="B30" s="50"/>
    </row>
    <row r="31" spans="1:5" ht="12.75" customHeight="1">
      <c r="A31" s="50"/>
      <c r="B31" s="50"/>
    </row>
    <row r="32" spans="1:5" ht="12.75" customHeight="1">
      <c r="B32" s="50"/>
      <c r="C32" s="50"/>
    </row>
    <row r="34" spans="1:2" ht="12.75" customHeight="1">
      <c r="A34" s="50"/>
    </row>
    <row r="36" spans="1:2" ht="12.75" customHeight="1">
      <c r="B36" s="50"/>
    </row>
    <row r="37" spans="1:2" ht="12.75" customHeight="1">
      <c r="B37"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58"/>
  <sheetViews>
    <sheetView showGridLines="0" showZeros="0" workbookViewId="0">
      <selection activeCell="E13" sqref="E13"/>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336</v>
      </c>
      <c r="E1" s="51"/>
    </row>
    <row r="2" spans="1:11" ht="34.5" customHeight="1">
      <c r="A2" s="43" t="s">
        <v>521</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54" t="s">
        <v>337</v>
      </c>
      <c r="B5" s="154"/>
      <c r="C5" s="154" t="s">
        <v>469</v>
      </c>
      <c r="D5" s="154"/>
      <c r="E5" s="154"/>
    </row>
    <row r="6" spans="1:11" s="54" customFormat="1" ht="20.100000000000001" customHeight="1">
      <c r="A6" s="55" t="s">
        <v>331</v>
      </c>
      <c r="B6" s="55" t="s">
        <v>332</v>
      </c>
      <c r="C6" s="55" t="s">
        <v>316</v>
      </c>
      <c r="D6" s="55" t="s">
        <v>338</v>
      </c>
      <c r="E6" s="55" t="s">
        <v>339</v>
      </c>
    </row>
    <row r="7" spans="1:11" s="54" customFormat="1" ht="20.100000000000001" customHeight="1">
      <c r="A7" s="56" t="s">
        <v>340</v>
      </c>
      <c r="B7" s="133" t="s">
        <v>341</v>
      </c>
      <c r="C7" s="57">
        <f>D7+E7</f>
        <v>130.37</v>
      </c>
      <c r="D7" s="57">
        <f>SUM(D8,D20,D49)</f>
        <v>90.03</v>
      </c>
      <c r="E7" s="57">
        <f>SUM(E8,E20,E49)</f>
        <v>40.340000000000003</v>
      </c>
      <c r="J7" s="58"/>
    </row>
    <row r="8" spans="1:11" s="54" customFormat="1" ht="20.100000000000001" customHeight="1">
      <c r="A8" s="59" t="s">
        <v>342</v>
      </c>
      <c r="B8" s="60" t="s">
        <v>476</v>
      </c>
      <c r="C8" s="57">
        <f t="shared" ref="C8:C56" si="0">D8+E8</f>
        <v>86.86</v>
      </c>
      <c r="D8" s="147">
        <v>86.86</v>
      </c>
      <c r="E8" s="57"/>
      <c r="G8" s="58"/>
    </row>
    <row r="9" spans="1:11" s="54" customFormat="1" ht="20.100000000000001" customHeight="1">
      <c r="A9" s="59" t="s">
        <v>343</v>
      </c>
      <c r="B9" s="60" t="s">
        <v>344</v>
      </c>
      <c r="C9" s="57">
        <f t="shared" si="0"/>
        <v>25.17</v>
      </c>
      <c r="D9" s="139">
        <v>25.17</v>
      </c>
      <c r="E9" s="57"/>
      <c r="F9" s="58"/>
      <c r="G9" s="58"/>
      <c r="K9" s="58"/>
    </row>
    <row r="10" spans="1:11" s="54" customFormat="1" ht="20.100000000000001" customHeight="1">
      <c r="A10" s="59" t="s">
        <v>345</v>
      </c>
      <c r="B10" s="60" t="s">
        <v>346</v>
      </c>
      <c r="C10" s="57">
        <f t="shared" si="0"/>
        <v>17.350000000000001</v>
      </c>
      <c r="D10" s="139">
        <v>17.350000000000001</v>
      </c>
      <c r="E10" s="57"/>
      <c r="F10" s="58"/>
      <c r="H10" s="58"/>
    </row>
    <row r="11" spans="1:11" s="54" customFormat="1" ht="20.100000000000001" customHeight="1">
      <c r="A11" s="59" t="s">
        <v>347</v>
      </c>
      <c r="B11" s="60" t="s">
        <v>348</v>
      </c>
      <c r="C11" s="57">
        <f t="shared" si="0"/>
        <v>2.99</v>
      </c>
      <c r="D11" s="139">
        <v>2.99</v>
      </c>
      <c r="E11" s="57"/>
      <c r="F11" s="58"/>
      <c r="H11" s="58"/>
    </row>
    <row r="12" spans="1:11" s="54" customFormat="1" ht="20.100000000000001" customHeight="1">
      <c r="A12" s="59" t="s">
        <v>349</v>
      </c>
      <c r="B12" s="60" t="s">
        <v>350</v>
      </c>
      <c r="C12" s="57">
        <f t="shared" si="0"/>
        <v>3.75</v>
      </c>
      <c r="D12" s="139">
        <v>3.75</v>
      </c>
      <c r="E12" s="57"/>
      <c r="F12" s="58"/>
      <c r="G12" s="58"/>
      <c r="H12" s="58"/>
    </row>
    <row r="13" spans="1:11" s="54" customFormat="1" ht="20.100000000000001" customHeight="1">
      <c r="A13" s="59" t="s">
        <v>351</v>
      </c>
      <c r="B13" s="60" t="s">
        <v>352</v>
      </c>
      <c r="C13" s="57">
        <f t="shared" si="0"/>
        <v>7.88</v>
      </c>
      <c r="D13" s="139">
        <v>7.88</v>
      </c>
      <c r="E13" s="57"/>
      <c r="F13" s="58"/>
      <c r="J13" s="58"/>
    </row>
    <row r="14" spans="1:11" s="54" customFormat="1" ht="20.100000000000001" customHeight="1">
      <c r="A14" s="59" t="s">
        <v>353</v>
      </c>
      <c r="B14" s="60" t="s">
        <v>354</v>
      </c>
      <c r="C14" s="57">
        <f t="shared" si="0"/>
        <v>3.94</v>
      </c>
      <c r="D14" s="139">
        <v>3.94</v>
      </c>
      <c r="E14" s="57"/>
      <c r="F14" s="58"/>
      <c r="G14" s="58"/>
      <c r="K14" s="58"/>
    </row>
    <row r="15" spans="1:11" s="54" customFormat="1" ht="20.100000000000001" customHeight="1">
      <c r="A15" s="59" t="s">
        <v>355</v>
      </c>
      <c r="B15" s="60" t="s">
        <v>356</v>
      </c>
      <c r="C15" s="57">
        <f t="shared" si="0"/>
        <v>4.68</v>
      </c>
      <c r="D15" s="139">
        <v>4.68</v>
      </c>
      <c r="E15" s="57"/>
      <c r="F15" s="58"/>
      <c r="G15" s="58"/>
      <c r="H15" s="58"/>
      <c r="K15" s="58"/>
    </row>
    <row r="16" spans="1:11" s="54" customFormat="1" ht="20.100000000000001" customHeight="1">
      <c r="A16" s="59" t="s">
        <v>357</v>
      </c>
      <c r="B16" s="60" t="s">
        <v>358</v>
      </c>
      <c r="C16" s="57">
        <f t="shared" si="0"/>
        <v>0.39</v>
      </c>
      <c r="D16" s="139">
        <v>0.39</v>
      </c>
      <c r="E16" s="57"/>
      <c r="F16" s="58"/>
      <c r="G16" s="58"/>
      <c r="K16" s="58"/>
    </row>
    <row r="17" spans="1:16" s="54" customFormat="1" ht="20.100000000000001" customHeight="1">
      <c r="A17" s="59" t="s">
        <v>359</v>
      </c>
      <c r="B17" s="60" t="s">
        <v>360</v>
      </c>
      <c r="C17" s="57">
        <f t="shared" si="0"/>
        <v>5.91</v>
      </c>
      <c r="D17" s="139">
        <v>5.91</v>
      </c>
      <c r="E17" s="57"/>
      <c r="F17" s="58"/>
      <c r="G17" s="58"/>
      <c r="K17" s="58"/>
    </row>
    <row r="18" spans="1:16" s="54" customFormat="1" ht="20.100000000000001" customHeight="1">
      <c r="A18" s="59" t="s">
        <v>361</v>
      </c>
      <c r="B18" s="60" t="s">
        <v>362</v>
      </c>
      <c r="C18" s="57">
        <f t="shared" si="0"/>
        <v>0.96</v>
      </c>
      <c r="D18" s="139">
        <v>0.96</v>
      </c>
      <c r="E18" s="57"/>
      <c r="F18" s="58"/>
      <c r="G18" s="58"/>
      <c r="I18" s="58"/>
      <c r="K18" s="58"/>
    </row>
    <row r="19" spans="1:16" s="54" customFormat="1" ht="20.100000000000001" customHeight="1">
      <c r="A19" s="59" t="s">
        <v>363</v>
      </c>
      <c r="B19" s="60" t="s">
        <v>364</v>
      </c>
      <c r="C19" s="57">
        <f t="shared" si="0"/>
        <v>13.83</v>
      </c>
      <c r="D19" s="139">
        <v>13.83</v>
      </c>
      <c r="E19" s="57"/>
      <c r="F19" s="58"/>
      <c r="G19" s="58"/>
      <c r="K19" s="58"/>
    </row>
    <row r="20" spans="1:16" s="54" customFormat="1" ht="20.100000000000001" customHeight="1">
      <c r="A20" s="59" t="s">
        <v>365</v>
      </c>
      <c r="B20" s="60" t="s">
        <v>478</v>
      </c>
      <c r="C20" s="57">
        <f t="shared" si="0"/>
        <v>40.340000000000003</v>
      </c>
      <c r="D20" s="57"/>
      <c r="E20" s="139">
        <v>40.340000000000003</v>
      </c>
      <c r="F20" s="58"/>
      <c r="G20" s="58"/>
    </row>
    <row r="21" spans="1:16" s="54" customFormat="1" ht="20.100000000000001" customHeight="1">
      <c r="A21" s="59" t="s">
        <v>366</v>
      </c>
      <c r="B21" s="62" t="s">
        <v>367</v>
      </c>
      <c r="C21" s="57">
        <f t="shared" si="0"/>
        <v>11.18</v>
      </c>
      <c r="D21" s="57"/>
      <c r="E21" s="139">
        <v>11.18</v>
      </c>
      <c r="F21" s="58"/>
      <c r="G21" s="58"/>
      <c r="H21" s="58"/>
      <c r="N21" s="58"/>
    </row>
    <row r="22" spans="1:16" s="54" customFormat="1" ht="20.100000000000001" customHeight="1">
      <c r="A22" s="59" t="s">
        <v>368</v>
      </c>
      <c r="B22" s="63" t="s">
        <v>369</v>
      </c>
      <c r="C22" s="57">
        <f t="shared" si="0"/>
        <v>0.01</v>
      </c>
      <c r="D22" s="57"/>
      <c r="E22" s="139">
        <v>0.01</v>
      </c>
      <c r="F22" s="58"/>
      <c r="G22" s="58"/>
    </row>
    <row r="23" spans="1:16" s="54" customFormat="1" ht="20.100000000000001" customHeight="1">
      <c r="A23" s="59" t="s">
        <v>370</v>
      </c>
      <c r="B23" s="63" t="s">
        <v>371</v>
      </c>
      <c r="C23" s="57">
        <f t="shared" si="0"/>
        <v>0</v>
      </c>
      <c r="D23" s="57"/>
      <c r="E23" s="139">
        <v>0</v>
      </c>
      <c r="F23" s="58"/>
      <c r="H23" s="58"/>
      <c r="J23" s="58"/>
    </row>
    <row r="24" spans="1:16" s="54" customFormat="1" ht="20.100000000000001" customHeight="1">
      <c r="A24" s="59" t="s">
        <v>372</v>
      </c>
      <c r="B24" s="63" t="s">
        <v>373</v>
      </c>
      <c r="C24" s="57">
        <f t="shared" si="0"/>
        <v>0.01</v>
      </c>
      <c r="D24" s="57"/>
      <c r="E24" s="139">
        <v>0.01</v>
      </c>
      <c r="F24" s="58"/>
      <c r="G24" s="58"/>
      <c r="H24" s="58"/>
    </row>
    <row r="25" spans="1:16" s="54" customFormat="1" ht="20.100000000000001" customHeight="1">
      <c r="A25" s="59" t="s">
        <v>374</v>
      </c>
      <c r="B25" s="63" t="s">
        <v>375</v>
      </c>
      <c r="C25" s="57">
        <f t="shared" si="0"/>
        <v>0</v>
      </c>
      <c r="D25" s="57"/>
      <c r="E25" s="139"/>
      <c r="F25" s="58"/>
    </row>
    <row r="26" spans="1:16" s="54" customFormat="1" ht="20.100000000000001" customHeight="1">
      <c r="A26" s="59" t="s">
        <v>376</v>
      </c>
      <c r="B26" s="63" t="s">
        <v>377</v>
      </c>
      <c r="C26" s="57">
        <f t="shared" si="0"/>
        <v>0</v>
      </c>
      <c r="D26" s="57"/>
      <c r="E26" s="57"/>
      <c r="F26" s="58"/>
      <c r="G26" s="58"/>
      <c r="I26" s="58"/>
      <c r="L26" s="58"/>
    </row>
    <row r="27" spans="1:16" s="54" customFormat="1" ht="20.100000000000001" customHeight="1">
      <c r="A27" s="59" t="s">
        <v>378</v>
      </c>
      <c r="B27" s="63" t="s">
        <v>379</v>
      </c>
      <c r="C27" s="57">
        <f t="shared" si="0"/>
        <v>1.56</v>
      </c>
      <c r="D27" s="57"/>
      <c r="E27" s="57">
        <v>1.56</v>
      </c>
      <c r="F27" s="58"/>
      <c r="G27" s="58"/>
      <c r="H27" s="58"/>
    </row>
    <row r="28" spans="1:16" s="54" customFormat="1" ht="20.100000000000001" customHeight="1">
      <c r="A28" s="59" t="s">
        <v>380</v>
      </c>
      <c r="B28" s="63" t="s">
        <v>381</v>
      </c>
      <c r="C28" s="57">
        <f t="shared" si="0"/>
        <v>0</v>
      </c>
      <c r="D28" s="57"/>
      <c r="E28" s="57"/>
      <c r="F28" s="58"/>
      <c r="G28" s="58"/>
    </row>
    <row r="29" spans="1:16" s="54" customFormat="1" ht="20.100000000000001" customHeight="1">
      <c r="A29" s="59" t="s">
        <v>382</v>
      </c>
      <c r="B29" s="63" t="s">
        <v>383</v>
      </c>
      <c r="C29" s="57">
        <f t="shared" si="0"/>
        <v>0</v>
      </c>
      <c r="D29" s="57"/>
      <c r="E29" s="57"/>
      <c r="F29" s="58"/>
      <c r="G29" s="58"/>
    </row>
    <row r="30" spans="1:16" s="54" customFormat="1" ht="20.100000000000001" customHeight="1">
      <c r="A30" s="59" t="s">
        <v>384</v>
      </c>
      <c r="B30" s="62" t="s">
        <v>385</v>
      </c>
      <c r="C30" s="57">
        <f t="shared" si="0"/>
        <v>8.5</v>
      </c>
      <c r="D30" s="57"/>
      <c r="E30" s="57">
        <v>8.5</v>
      </c>
      <c r="F30" s="58"/>
      <c r="G30" s="58"/>
    </row>
    <row r="31" spans="1:16" s="54" customFormat="1" ht="20.100000000000001" customHeight="1">
      <c r="A31" s="59" t="s">
        <v>386</v>
      </c>
      <c r="B31" s="62" t="s">
        <v>387</v>
      </c>
      <c r="C31" s="57">
        <f t="shared" si="0"/>
        <v>0</v>
      </c>
      <c r="D31" s="57"/>
      <c r="E31" s="57"/>
      <c r="F31" s="58"/>
      <c r="G31" s="58"/>
      <c r="P31" s="58"/>
    </row>
    <row r="32" spans="1:16" s="54" customFormat="1" ht="20.100000000000001" customHeight="1">
      <c r="A32" s="59" t="s">
        <v>388</v>
      </c>
      <c r="B32" s="63" t="s">
        <v>389</v>
      </c>
      <c r="C32" s="57">
        <f t="shared" si="0"/>
        <v>0</v>
      </c>
      <c r="D32" s="57"/>
      <c r="E32" s="57"/>
      <c r="F32" s="58"/>
      <c r="G32" s="58"/>
      <c r="H32" s="58"/>
      <c r="K32" s="58"/>
    </row>
    <row r="33" spans="1:19" s="54" customFormat="1" ht="20.100000000000001" customHeight="1">
      <c r="A33" s="59" t="s">
        <v>390</v>
      </c>
      <c r="B33" s="63" t="s">
        <v>391</v>
      </c>
      <c r="C33" s="57">
        <f t="shared" si="0"/>
        <v>0</v>
      </c>
      <c r="D33" s="57"/>
      <c r="E33" s="57"/>
      <c r="F33" s="58"/>
      <c r="G33" s="58"/>
      <c r="H33" s="58"/>
      <c r="I33" s="58"/>
    </row>
    <row r="34" spans="1:19" s="54" customFormat="1" ht="20.100000000000001" customHeight="1">
      <c r="A34" s="59" t="s">
        <v>392</v>
      </c>
      <c r="B34" s="63" t="s">
        <v>393</v>
      </c>
      <c r="C34" s="57">
        <f t="shared" si="0"/>
        <v>0</v>
      </c>
      <c r="D34" s="57"/>
      <c r="E34" s="57"/>
      <c r="F34" s="58"/>
      <c r="G34" s="58"/>
      <c r="H34" s="58"/>
      <c r="I34" s="58"/>
      <c r="J34" s="58"/>
    </row>
    <row r="35" spans="1:19" s="54" customFormat="1" ht="20.100000000000001" customHeight="1">
      <c r="A35" s="59" t="s">
        <v>394</v>
      </c>
      <c r="B35" s="63" t="s">
        <v>395</v>
      </c>
      <c r="C35" s="57">
        <f t="shared" si="0"/>
        <v>7.5999999999999998E-2</v>
      </c>
      <c r="D35" s="57"/>
      <c r="E35" s="57">
        <v>7.5999999999999998E-2</v>
      </c>
      <c r="F35" s="58"/>
      <c r="G35" s="58"/>
      <c r="H35" s="58"/>
    </row>
    <row r="36" spans="1:19" s="54" customFormat="1" ht="20.100000000000001" customHeight="1">
      <c r="A36" s="59" t="s">
        <v>396</v>
      </c>
      <c r="B36" s="63" t="s">
        <v>397</v>
      </c>
      <c r="C36" s="57">
        <f t="shared" si="0"/>
        <v>0.12</v>
      </c>
      <c r="D36" s="57"/>
      <c r="E36" s="57">
        <v>0.12</v>
      </c>
      <c r="F36" s="58"/>
      <c r="I36" s="58"/>
    </row>
    <row r="37" spans="1:19" s="54" customFormat="1" ht="20.100000000000001" customHeight="1">
      <c r="A37" s="59" t="s">
        <v>398</v>
      </c>
      <c r="B37" s="63" t="s">
        <v>399</v>
      </c>
      <c r="C37" s="57">
        <f t="shared" si="0"/>
        <v>0</v>
      </c>
      <c r="D37" s="57"/>
      <c r="E37" s="57"/>
      <c r="F37" s="58"/>
      <c r="G37" s="58"/>
      <c r="H37" s="58"/>
    </row>
    <row r="38" spans="1:19" s="54" customFormat="1" ht="20.100000000000001" customHeight="1">
      <c r="A38" s="59" t="s">
        <v>400</v>
      </c>
      <c r="B38" s="63" t="s">
        <v>401</v>
      </c>
      <c r="C38" s="57">
        <f t="shared" si="0"/>
        <v>0</v>
      </c>
      <c r="D38" s="57"/>
      <c r="E38" s="57"/>
      <c r="F38" s="58"/>
    </row>
    <row r="39" spans="1:19" s="54" customFormat="1" ht="20.100000000000001" customHeight="1">
      <c r="A39" s="59" t="s">
        <v>402</v>
      </c>
      <c r="B39" s="63" t="s">
        <v>403</v>
      </c>
      <c r="C39" s="57">
        <f t="shared" si="0"/>
        <v>0</v>
      </c>
      <c r="D39" s="57"/>
      <c r="E39" s="57"/>
      <c r="F39" s="58"/>
      <c r="G39" s="58"/>
      <c r="H39" s="58"/>
    </row>
    <row r="40" spans="1:19" s="54" customFormat="1" ht="20.100000000000001" customHeight="1">
      <c r="A40" s="59" t="s">
        <v>404</v>
      </c>
      <c r="B40" s="63" t="s">
        <v>405</v>
      </c>
      <c r="C40" s="57">
        <f t="shared" si="0"/>
        <v>0</v>
      </c>
      <c r="D40" s="57"/>
      <c r="E40" s="57"/>
      <c r="F40" s="58"/>
      <c r="G40" s="58"/>
      <c r="H40" s="58"/>
    </row>
    <row r="41" spans="1:19" s="54" customFormat="1" ht="20.100000000000001" customHeight="1">
      <c r="A41" s="59" t="s">
        <v>406</v>
      </c>
      <c r="B41" s="63" t="s">
        <v>407</v>
      </c>
      <c r="C41" s="57">
        <f t="shared" si="0"/>
        <v>0</v>
      </c>
      <c r="D41" s="57"/>
      <c r="E41" s="57"/>
      <c r="F41" s="58"/>
      <c r="G41" s="58"/>
      <c r="J41" s="58"/>
      <c r="S41" s="58"/>
    </row>
    <row r="42" spans="1:19" s="54" customFormat="1" ht="20.100000000000001" customHeight="1">
      <c r="A42" s="59" t="s">
        <v>408</v>
      </c>
      <c r="B42" s="63" t="s">
        <v>409</v>
      </c>
      <c r="C42" s="57">
        <f t="shared" si="0"/>
        <v>0</v>
      </c>
      <c r="D42" s="57"/>
      <c r="E42" s="57"/>
      <c r="F42" s="58"/>
      <c r="G42" s="58"/>
    </row>
    <row r="43" spans="1:19" s="54" customFormat="1" ht="20.100000000000001" customHeight="1">
      <c r="A43" s="59" t="s">
        <v>410</v>
      </c>
      <c r="B43" s="62" t="s">
        <v>411</v>
      </c>
      <c r="C43" s="57">
        <f t="shared" si="0"/>
        <v>6.97</v>
      </c>
      <c r="D43" s="57"/>
      <c r="E43" s="57">
        <v>6.97</v>
      </c>
      <c r="F43" s="58"/>
      <c r="G43" s="58"/>
      <c r="H43" s="58"/>
      <c r="I43" s="58"/>
    </row>
    <row r="44" spans="1:19" s="54" customFormat="1" ht="20.100000000000001" customHeight="1">
      <c r="A44" s="59" t="s">
        <v>412</v>
      </c>
      <c r="B44" s="63" t="s">
        <v>413</v>
      </c>
      <c r="C44" s="57">
        <f t="shared" si="0"/>
        <v>1.86</v>
      </c>
      <c r="D44" s="57"/>
      <c r="E44" s="57">
        <v>1.86</v>
      </c>
      <c r="F44" s="58"/>
      <c r="G44" s="58"/>
    </row>
    <row r="45" spans="1:19" s="54" customFormat="1" ht="20.100000000000001" customHeight="1">
      <c r="A45" s="59" t="s">
        <v>414</v>
      </c>
      <c r="B45" s="63" t="s">
        <v>415</v>
      </c>
      <c r="C45" s="57">
        <f t="shared" si="0"/>
        <v>0</v>
      </c>
      <c r="D45" s="57"/>
      <c r="E45" s="57"/>
      <c r="F45" s="58"/>
      <c r="G45" s="58"/>
      <c r="I45" s="58"/>
      <c r="P45" s="58"/>
    </row>
    <row r="46" spans="1:19" s="54" customFormat="1" ht="20.100000000000001" customHeight="1">
      <c r="A46" s="59" t="s">
        <v>416</v>
      </c>
      <c r="B46" s="63" t="s">
        <v>417</v>
      </c>
      <c r="C46" s="57">
        <f t="shared" si="0"/>
        <v>7.6040000000000001</v>
      </c>
      <c r="D46" s="57"/>
      <c r="E46" s="57">
        <v>7.6040000000000001</v>
      </c>
      <c r="F46" s="58"/>
      <c r="G46" s="58"/>
      <c r="H46" s="58"/>
      <c r="P46" s="58"/>
    </row>
    <row r="47" spans="1:19" s="54" customFormat="1" ht="20.100000000000001" customHeight="1">
      <c r="A47" s="59" t="s">
        <v>418</v>
      </c>
      <c r="B47" s="63" t="s">
        <v>419</v>
      </c>
      <c r="C47" s="57">
        <f t="shared" si="0"/>
        <v>0</v>
      </c>
      <c r="D47" s="57"/>
      <c r="E47" s="57"/>
      <c r="F47" s="58"/>
      <c r="G47" s="58"/>
      <c r="H47" s="58"/>
      <c r="J47" s="58"/>
    </row>
    <row r="48" spans="1:19" s="54" customFormat="1" ht="20.100000000000001" customHeight="1">
      <c r="A48" s="59" t="s">
        <v>420</v>
      </c>
      <c r="B48" s="63" t="s">
        <v>421</v>
      </c>
      <c r="C48" s="57">
        <f t="shared" si="0"/>
        <v>2.4500000000000002</v>
      </c>
      <c r="D48" s="57"/>
      <c r="E48" s="57">
        <v>2.4500000000000002</v>
      </c>
      <c r="F48" s="58"/>
      <c r="G48" s="58"/>
      <c r="H48" s="58"/>
      <c r="I48" s="58"/>
    </row>
    <row r="49" spans="1:14" s="54" customFormat="1" ht="20.100000000000001" customHeight="1">
      <c r="A49" s="59" t="s">
        <v>422</v>
      </c>
      <c r="B49" s="60" t="s">
        <v>477</v>
      </c>
      <c r="C49" s="57">
        <f t="shared" si="0"/>
        <v>3.17</v>
      </c>
      <c r="D49" s="139">
        <v>3.17</v>
      </c>
      <c r="E49" s="57"/>
      <c r="F49" s="58"/>
      <c r="H49" s="58"/>
    </row>
    <row r="50" spans="1:14" s="54" customFormat="1" ht="20.100000000000001" customHeight="1">
      <c r="A50" s="59" t="s">
        <v>423</v>
      </c>
      <c r="B50" s="63" t="s">
        <v>424</v>
      </c>
      <c r="C50" s="57">
        <f t="shared" si="0"/>
        <v>0</v>
      </c>
      <c r="D50" s="139"/>
      <c r="E50" s="57"/>
      <c r="F50" s="58"/>
      <c r="G50" s="58"/>
    </row>
    <row r="51" spans="1:14" s="54" customFormat="1" ht="20.100000000000001" customHeight="1">
      <c r="A51" s="59" t="s">
        <v>425</v>
      </c>
      <c r="B51" s="63" t="s">
        <v>426</v>
      </c>
      <c r="C51" s="57">
        <f t="shared" si="0"/>
        <v>0</v>
      </c>
      <c r="D51" s="57"/>
      <c r="E51" s="57"/>
      <c r="F51" s="58"/>
      <c r="G51" s="58"/>
      <c r="I51" s="58"/>
      <c r="J51" s="58"/>
    </row>
    <row r="52" spans="1:14" s="54" customFormat="1" ht="20.100000000000001" customHeight="1">
      <c r="A52" s="59" t="s">
        <v>427</v>
      </c>
      <c r="B52" s="63" t="s">
        <v>362</v>
      </c>
      <c r="C52" s="57">
        <f t="shared" si="0"/>
        <v>1</v>
      </c>
      <c r="D52" s="139">
        <v>1</v>
      </c>
      <c r="E52" s="57"/>
      <c r="F52" s="58"/>
      <c r="G52" s="58"/>
      <c r="H52" s="58"/>
    </row>
    <row r="53" spans="1:14" s="54" customFormat="1" ht="20.100000000000001" customHeight="1">
      <c r="A53" s="59" t="s">
        <v>428</v>
      </c>
      <c r="B53" s="63" t="s">
        <v>429</v>
      </c>
      <c r="C53" s="57">
        <f t="shared" si="0"/>
        <v>0</v>
      </c>
      <c r="D53" s="57"/>
      <c r="E53" s="57"/>
      <c r="F53" s="58"/>
      <c r="G53" s="58"/>
    </row>
    <row r="54" spans="1:14" s="54" customFormat="1" ht="20.100000000000001" customHeight="1">
      <c r="A54" s="59" t="s">
        <v>430</v>
      </c>
      <c r="B54" s="63" t="s">
        <v>431</v>
      </c>
      <c r="C54" s="57">
        <f t="shared" si="0"/>
        <v>0</v>
      </c>
      <c r="D54" s="57"/>
      <c r="E54" s="57"/>
      <c r="F54" s="58"/>
      <c r="G54" s="58"/>
    </row>
    <row r="55" spans="1:14" s="54" customFormat="1" ht="20.100000000000001" customHeight="1">
      <c r="A55" s="59" t="s">
        <v>432</v>
      </c>
      <c r="B55" s="63" t="s">
        <v>433</v>
      </c>
      <c r="C55" s="57">
        <f t="shared" si="0"/>
        <v>0</v>
      </c>
      <c r="D55" s="57"/>
      <c r="E55" s="57"/>
      <c r="F55" s="58"/>
      <c r="G55" s="58"/>
    </row>
    <row r="56" spans="1:14" s="54" customFormat="1" ht="20.100000000000001" customHeight="1">
      <c r="A56" s="59" t="s">
        <v>434</v>
      </c>
      <c r="B56" s="63" t="s">
        <v>435</v>
      </c>
      <c r="C56" s="57">
        <f t="shared" si="0"/>
        <v>2.17</v>
      </c>
      <c r="D56" s="139">
        <v>2.17</v>
      </c>
      <c r="E56" s="57"/>
      <c r="F56" s="58"/>
    </row>
    <row r="57" spans="1:14" ht="20.100000000000001" customHeight="1">
      <c r="C57" s="50"/>
      <c r="D57" s="50"/>
      <c r="E57" s="50"/>
    </row>
    <row r="58" spans="1:14" ht="20.100000000000001" customHeight="1">
      <c r="D58" s="50"/>
      <c r="E58" s="50"/>
      <c r="F58" s="50"/>
      <c r="N58" s="50"/>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58"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F12" sqref="F12"/>
    </sheetView>
  </sheetViews>
  <sheetFormatPr defaultColWidth="6.875" defaultRowHeight="12.75" customHeight="1"/>
  <cols>
    <col min="1" max="1" width="18" style="42" customWidth="1"/>
    <col min="2" max="2" width="18.625" style="42" customWidth="1"/>
    <col min="3" max="3" width="16.375" style="42" customWidth="1"/>
    <col min="4" max="4" width="14.625" style="42" customWidth="1"/>
    <col min="5" max="5" width="15.625" style="42" customWidth="1"/>
    <col min="6" max="6" width="23.875" style="42" customWidth="1"/>
    <col min="7" max="7" width="11.625" style="42" customWidth="1"/>
    <col min="8" max="251" width="6.875" style="42"/>
    <col min="252" max="263" width="11.625" style="42" customWidth="1"/>
    <col min="264" max="507" width="6.875" style="42"/>
    <col min="508" max="519" width="11.625" style="42" customWidth="1"/>
    <col min="520" max="763" width="6.875" style="42"/>
    <col min="764" max="775" width="11.625" style="42" customWidth="1"/>
    <col min="776" max="1019" width="6.875" style="42"/>
    <col min="1020" max="1031" width="11.625" style="42" customWidth="1"/>
    <col min="1032" max="1275" width="6.875" style="42"/>
    <col min="1276" max="1287" width="11.625" style="42" customWidth="1"/>
    <col min="1288" max="1531" width="6.875" style="42"/>
    <col min="1532" max="1543" width="11.625" style="42" customWidth="1"/>
    <col min="1544" max="1787" width="6.875" style="42"/>
    <col min="1788" max="1799" width="11.625" style="42" customWidth="1"/>
    <col min="1800" max="2043" width="6.875" style="42"/>
    <col min="2044" max="2055" width="11.625" style="42" customWidth="1"/>
    <col min="2056" max="2299" width="6.875" style="42"/>
    <col min="2300" max="2311" width="11.625" style="42" customWidth="1"/>
    <col min="2312" max="2555" width="6.875" style="42"/>
    <col min="2556" max="2567" width="11.625" style="42" customWidth="1"/>
    <col min="2568" max="2811" width="6.875" style="42"/>
    <col min="2812" max="2823" width="11.625" style="42" customWidth="1"/>
    <col min="2824" max="3067" width="6.875" style="42"/>
    <col min="3068" max="3079" width="11.625" style="42" customWidth="1"/>
    <col min="3080" max="3323" width="6.875" style="42"/>
    <col min="3324" max="3335" width="11.625" style="42" customWidth="1"/>
    <col min="3336" max="3579" width="6.875" style="42"/>
    <col min="3580" max="3591" width="11.625" style="42" customWidth="1"/>
    <col min="3592" max="3835" width="6.875" style="42"/>
    <col min="3836" max="3847" width="11.625" style="42" customWidth="1"/>
    <col min="3848" max="4091" width="6.875" style="42"/>
    <col min="4092" max="4103" width="11.625" style="42" customWidth="1"/>
    <col min="4104" max="4347" width="6.875" style="42"/>
    <col min="4348" max="4359" width="11.625" style="42" customWidth="1"/>
    <col min="4360" max="4603" width="6.875" style="42"/>
    <col min="4604" max="4615" width="11.625" style="42" customWidth="1"/>
    <col min="4616" max="4859" width="6.875" style="42"/>
    <col min="4860" max="4871" width="11.625" style="42" customWidth="1"/>
    <col min="4872" max="5115" width="6.875" style="42"/>
    <col min="5116" max="5127" width="11.625" style="42" customWidth="1"/>
    <col min="5128" max="5371" width="6.875" style="42"/>
    <col min="5372" max="5383" width="11.625" style="42" customWidth="1"/>
    <col min="5384" max="5627" width="6.875" style="42"/>
    <col min="5628" max="5639" width="11.625" style="42" customWidth="1"/>
    <col min="5640" max="5883" width="6.875" style="42"/>
    <col min="5884" max="5895" width="11.625" style="42" customWidth="1"/>
    <col min="5896" max="6139" width="6.875" style="42"/>
    <col min="6140" max="6151" width="11.625" style="42" customWidth="1"/>
    <col min="6152" max="6395" width="6.875" style="42"/>
    <col min="6396" max="6407" width="11.625" style="42" customWidth="1"/>
    <col min="6408" max="6651" width="6.875" style="42"/>
    <col min="6652" max="6663" width="11.625" style="42" customWidth="1"/>
    <col min="6664" max="6907" width="6.875" style="42"/>
    <col min="6908" max="6919" width="11.625" style="42" customWidth="1"/>
    <col min="6920" max="7163" width="6.875" style="42"/>
    <col min="7164" max="7175" width="11.625" style="42" customWidth="1"/>
    <col min="7176" max="7419" width="6.875" style="42"/>
    <col min="7420" max="7431" width="11.625" style="42" customWidth="1"/>
    <col min="7432" max="7675" width="6.875" style="42"/>
    <col min="7676" max="7687" width="11.625" style="42" customWidth="1"/>
    <col min="7688" max="7931" width="6.875" style="42"/>
    <col min="7932" max="7943" width="11.625" style="42" customWidth="1"/>
    <col min="7944" max="8187" width="6.875" style="42"/>
    <col min="8188" max="8199" width="11.625" style="42" customWidth="1"/>
    <col min="8200" max="8443" width="6.875" style="42"/>
    <col min="8444" max="8455" width="11.625" style="42" customWidth="1"/>
    <col min="8456" max="8699" width="6.875" style="42"/>
    <col min="8700" max="8711" width="11.625" style="42" customWidth="1"/>
    <col min="8712" max="8955" width="6.875" style="42"/>
    <col min="8956" max="8967" width="11.625" style="42" customWidth="1"/>
    <col min="8968" max="9211" width="6.875" style="42"/>
    <col min="9212" max="9223" width="11.625" style="42" customWidth="1"/>
    <col min="9224" max="9467" width="6.875" style="42"/>
    <col min="9468" max="9479" width="11.625" style="42" customWidth="1"/>
    <col min="9480" max="9723" width="6.875" style="42"/>
    <col min="9724" max="9735" width="11.625" style="42" customWidth="1"/>
    <col min="9736" max="9979" width="6.875" style="42"/>
    <col min="9980" max="9991" width="11.625" style="42" customWidth="1"/>
    <col min="9992" max="10235" width="6.875" style="42"/>
    <col min="10236" max="10247" width="11.625" style="42" customWidth="1"/>
    <col min="10248" max="10491" width="6.875" style="42"/>
    <col min="10492" max="10503" width="11.625" style="42" customWidth="1"/>
    <col min="10504" max="10747" width="6.875" style="42"/>
    <col min="10748" max="10759" width="11.625" style="42" customWidth="1"/>
    <col min="10760" max="11003" width="6.875" style="42"/>
    <col min="11004" max="11015" width="11.625" style="42" customWidth="1"/>
    <col min="11016" max="11259" width="6.875" style="42"/>
    <col min="11260" max="11271" width="11.625" style="42" customWidth="1"/>
    <col min="11272" max="11515" width="6.875" style="42"/>
    <col min="11516" max="11527" width="11.625" style="42" customWidth="1"/>
    <col min="11528" max="11771" width="6.875" style="42"/>
    <col min="11772" max="11783" width="11.625" style="42" customWidth="1"/>
    <col min="11784" max="12027" width="6.875" style="42"/>
    <col min="12028" max="12039" width="11.625" style="42" customWidth="1"/>
    <col min="12040" max="12283" width="6.875" style="42"/>
    <col min="12284" max="12295" width="11.625" style="42" customWidth="1"/>
    <col min="12296" max="12539" width="6.875" style="42"/>
    <col min="12540" max="12551" width="11.625" style="42" customWidth="1"/>
    <col min="12552" max="12795" width="6.875" style="42"/>
    <col min="12796" max="12807" width="11.625" style="42" customWidth="1"/>
    <col min="12808" max="13051" width="6.875" style="42"/>
    <col min="13052" max="13063" width="11.625" style="42" customWidth="1"/>
    <col min="13064" max="13307" width="6.875" style="42"/>
    <col min="13308" max="13319" width="11.625" style="42" customWidth="1"/>
    <col min="13320" max="13563" width="6.875" style="42"/>
    <col min="13564" max="13575" width="11.625" style="42" customWidth="1"/>
    <col min="13576" max="13819" width="6.875" style="42"/>
    <col min="13820" max="13831" width="11.625" style="42" customWidth="1"/>
    <col min="13832" max="14075" width="6.875" style="42"/>
    <col min="14076" max="14087" width="11.625" style="42" customWidth="1"/>
    <col min="14088" max="14331" width="6.875" style="42"/>
    <col min="14332" max="14343" width="11.625" style="42" customWidth="1"/>
    <col min="14344" max="14587" width="6.875" style="42"/>
    <col min="14588" max="14599" width="11.625" style="42" customWidth="1"/>
    <col min="14600" max="14843" width="6.875" style="42"/>
    <col min="14844" max="14855" width="11.625" style="42" customWidth="1"/>
    <col min="14856" max="15099" width="6.875" style="42"/>
    <col min="15100" max="15111" width="11.625" style="42" customWidth="1"/>
    <col min="15112" max="15355" width="6.875" style="42"/>
    <col min="15356" max="15367" width="11.625" style="42" customWidth="1"/>
    <col min="15368" max="15611" width="6.875" style="42"/>
    <col min="15612" max="15623" width="11.625" style="42" customWidth="1"/>
    <col min="15624" max="15867" width="6.875" style="42"/>
    <col min="15868" max="15879" width="11.625" style="42" customWidth="1"/>
    <col min="15880" max="16123" width="6.875" style="42"/>
    <col min="16124" max="16135" width="11.625" style="42" customWidth="1"/>
    <col min="16136" max="16384" width="6.875" style="42"/>
  </cols>
  <sheetData>
    <row r="1" spans="1:7" ht="20.100000000000001" customHeight="1">
      <c r="A1" s="41" t="s">
        <v>436</v>
      </c>
      <c r="G1" s="64"/>
    </row>
    <row r="2" spans="1:7" ht="27">
      <c r="A2" s="65" t="s">
        <v>522</v>
      </c>
      <c r="B2" s="44"/>
      <c r="C2" s="44"/>
      <c r="D2" s="44"/>
      <c r="E2" s="44"/>
      <c r="F2" s="44"/>
      <c r="G2" s="44"/>
    </row>
    <row r="3" spans="1:7" ht="20.100000000000001" customHeight="1">
      <c r="A3" s="45"/>
      <c r="B3" s="44"/>
      <c r="C3" s="44"/>
      <c r="D3" s="44"/>
      <c r="E3" s="44"/>
      <c r="F3" s="44"/>
      <c r="G3" s="44"/>
    </row>
    <row r="4" spans="1:7" ht="20.100000000000001" customHeight="1">
      <c r="A4" s="54"/>
      <c r="B4" s="54"/>
      <c r="C4" s="54"/>
      <c r="D4" s="54"/>
      <c r="E4" s="54"/>
      <c r="F4" s="66" t="s">
        <v>311</v>
      </c>
    </row>
    <row r="5" spans="1:7" ht="20.100000000000001" customHeight="1">
      <c r="A5" s="154" t="s">
        <v>468</v>
      </c>
      <c r="B5" s="154"/>
      <c r="C5" s="154"/>
      <c r="D5" s="154"/>
      <c r="E5" s="154"/>
      <c r="F5" s="154"/>
    </row>
    <row r="6" spans="1:7" ht="14.25" customHeight="1">
      <c r="A6" s="154" t="s">
        <v>316</v>
      </c>
      <c r="B6" s="155" t="s">
        <v>437</v>
      </c>
      <c r="C6" s="154" t="s">
        <v>438</v>
      </c>
      <c r="D6" s="154"/>
      <c r="E6" s="154"/>
      <c r="F6" s="154" t="s">
        <v>439</v>
      </c>
    </row>
    <row r="7" spans="1:7" ht="28.5">
      <c r="A7" s="154"/>
      <c r="B7" s="155"/>
      <c r="C7" s="121" t="s">
        <v>333</v>
      </c>
      <c r="D7" s="125" t="s">
        <v>440</v>
      </c>
      <c r="E7" s="125" t="s">
        <v>441</v>
      </c>
      <c r="F7" s="154"/>
    </row>
    <row r="8" spans="1:7" ht="20.100000000000001" customHeight="1">
      <c r="A8" s="57">
        <f>B8+C8+F8</f>
        <v>0.12</v>
      </c>
      <c r="B8" s="57"/>
      <c r="C8" s="57"/>
      <c r="D8" s="57"/>
      <c r="E8" s="57"/>
      <c r="F8" s="57">
        <v>0.12</v>
      </c>
    </row>
    <row r="9" spans="1:7" ht="22.5" customHeight="1">
      <c r="B9" s="50"/>
      <c r="C9" s="50"/>
      <c r="D9" s="50"/>
      <c r="E9" s="50"/>
      <c r="F9" s="50"/>
      <c r="G9" s="50"/>
    </row>
    <row r="10" spans="1:7" ht="12.75" customHeight="1">
      <c r="B10" s="50"/>
      <c r="C10" s="50"/>
      <c r="D10" s="50"/>
      <c r="E10" s="50"/>
      <c r="F10" s="50"/>
      <c r="G10" s="50"/>
    </row>
    <row r="11" spans="1:7" ht="12.75" customHeight="1">
      <c r="B11" s="50"/>
      <c r="C11" s="50"/>
      <c r="D11" s="50"/>
      <c r="E11" s="50"/>
      <c r="F11" s="50"/>
      <c r="G11" s="50"/>
    </row>
    <row r="12" spans="1:7" ht="12.75" customHeight="1">
      <c r="B12" s="50"/>
      <c r="C12" s="50"/>
      <c r="D12" s="50"/>
      <c r="G12" s="50"/>
    </row>
    <row r="13" spans="1:7" ht="12.75" customHeight="1">
      <c r="B13" s="50"/>
      <c r="C13" s="50"/>
      <c r="D13" s="50"/>
      <c r="E13" s="50"/>
      <c r="F13" s="50"/>
    </row>
    <row r="14" spans="1:7" ht="12.75" customHeight="1">
      <c r="B14" s="50"/>
      <c r="C14" s="50"/>
      <c r="D14" s="50"/>
    </row>
    <row r="15" spans="1:7" ht="12.75" customHeight="1">
      <c r="E15" s="50"/>
    </row>
    <row r="16" spans="1:7" ht="12.75" customHeight="1">
      <c r="F16" s="50"/>
      <c r="G16" s="50"/>
    </row>
    <row r="20" spans="3:3" ht="12.75" customHeight="1">
      <c r="C20" s="50"/>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442</v>
      </c>
      <c r="E1" s="70"/>
    </row>
    <row r="2" spans="1:5" ht="27">
      <c r="A2" s="65" t="s">
        <v>523</v>
      </c>
      <c r="B2" s="44"/>
      <c r="C2" s="44"/>
      <c r="D2" s="44"/>
      <c r="E2" s="44"/>
    </row>
    <row r="3" spans="1:5" ht="20.100000000000001" customHeight="1">
      <c r="A3" s="44"/>
      <c r="B3" s="44"/>
      <c r="C3" s="44"/>
      <c r="D3" s="44"/>
      <c r="E3" s="44"/>
    </row>
    <row r="4" spans="1:5" ht="20.100000000000001" customHeight="1">
      <c r="A4" s="71"/>
      <c r="B4" s="72"/>
      <c r="C4" s="72"/>
      <c r="D4" s="72"/>
      <c r="E4" s="73" t="s">
        <v>311</v>
      </c>
    </row>
    <row r="5" spans="1:5" ht="20.100000000000001" customHeight="1">
      <c r="A5" s="154" t="s">
        <v>331</v>
      </c>
      <c r="B5" s="157" t="s">
        <v>332</v>
      </c>
      <c r="C5" s="154" t="s">
        <v>443</v>
      </c>
      <c r="D5" s="154"/>
      <c r="E5" s="154"/>
    </row>
    <row r="6" spans="1:5" ht="20.100000000000001" customHeight="1">
      <c r="A6" s="156"/>
      <c r="B6" s="156"/>
      <c r="C6" s="67" t="s">
        <v>316</v>
      </c>
      <c r="D6" s="67" t="s">
        <v>334</v>
      </c>
      <c r="E6" s="67" t="s">
        <v>335</v>
      </c>
    </row>
    <row r="7" spans="1:5" ht="20.100000000000001" customHeight="1">
      <c r="A7" s="74"/>
      <c r="B7" s="75"/>
      <c r="C7" s="69"/>
      <c r="D7" s="68"/>
      <c r="E7" s="57"/>
    </row>
    <row r="8" spans="1:5" ht="20.25" customHeight="1">
      <c r="A8" s="113" t="s">
        <v>530</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10" sqref="A10"/>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444</v>
      </c>
      <c r="B1" s="76"/>
      <c r="C1" s="77"/>
      <c r="D1" s="70"/>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27">
      <c r="A2" s="78" t="s">
        <v>524</v>
      </c>
      <c r="B2" s="79"/>
      <c r="C2" s="80"/>
      <c r="D2" s="79"/>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79"/>
      <c r="B3" s="79"/>
      <c r="C3" s="80"/>
      <c r="D3" s="79"/>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1"/>
      <c r="C4" s="82"/>
      <c r="D4" s="66" t="s">
        <v>311</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54" t="s">
        <v>312</v>
      </c>
      <c r="B5" s="154"/>
      <c r="C5" s="154" t="s">
        <v>313</v>
      </c>
      <c r="D5" s="154"/>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3" t="s">
        <v>315</v>
      </c>
      <c r="C6" s="49" t="s">
        <v>314</v>
      </c>
      <c r="D6" s="49" t="s">
        <v>315</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4" t="s">
        <v>532</v>
      </c>
      <c r="B7" s="85">
        <v>183.37</v>
      </c>
      <c r="C7" s="126" t="s">
        <v>479</v>
      </c>
      <c r="D7" s="96">
        <v>157.13999999999999</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86" t="s">
        <v>445</v>
      </c>
      <c r="B8" s="57"/>
      <c r="C8" s="134" t="s">
        <v>483</v>
      </c>
      <c r="D8" s="96">
        <v>13.68</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89" t="s">
        <v>446</v>
      </c>
      <c r="B9" s="85"/>
      <c r="C9" s="140" t="s">
        <v>525</v>
      </c>
      <c r="D9" s="136">
        <v>6.64</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0" t="s">
        <v>470</v>
      </c>
      <c r="B10" s="91"/>
      <c r="C10" s="134" t="s">
        <v>516</v>
      </c>
      <c r="D10" s="136">
        <v>5.91</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0" t="s">
        <v>471</v>
      </c>
      <c r="B11" s="91"/>
      <c r="C11" s="126"/>
      <c r="D11" s="88"/>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0" t="s">
        <v>472</v>
      </c>
      <c r="B12" s="57"/>
      <c r="C12" s="126"/>
      <c r="D12" s="88"/>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0"/>
      <c r="B13" s="93"/>
      <c r="C13" s="127" t="s">
        <v>480</v>
      </c>
      <c r="D13" s="88"/>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0"/>
      <c r="B14" s="61"/>
      <c r="C14" s="127" t="s">
        <v>480</v>
      </c>
      <c r="D14" s="88"/>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0"/>
      <c r="B15" s="61"/>
      <c r="C15" s="87"/>
      <c r="D15" s="88"/>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0"/>
      <c r="B16" s="61"/>
      <c r="C16" s="87"/>
      <c r="D16" s="88"/>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90"/>
      <c r="B17" s="61"/>
      <c r="C17" s="87"/>
      <c r="D17" s="88"/>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62"/>
      <c r="B18" s="61"/>
      <c r="C18" s="87"/>
      <c r="D18" s="88"/>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row>
    <row r="19" spans="1:251" ht="20.100000000000001" customHeight="1">
      <c r="A19" s="62"/>
      <c r="B19" s="61"/>
      <c r="C19" s="87"/>
      <c r="D19" s="88"/>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row>
    <row r="20" spans="1:251" ht="20.100000000000001" customHeight="1">
      <c r="A20" s="62"/>
      <c r="B20" s="61"/>
      <c r="C20" s="87"/>
      <c r="D20" s="88"/>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row>
    <row r="21" spans="1:251" ht="20.100000000000001" customHeight="1">
      <c r="A21" s="94"/>
      <c r="B21" s="61"/>
      <c r="C21" s="95"/>
      <c r="D21" s="9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row>
    <row r="22" spans="1:251" ht="20.100000000000001" customHeight="1">
      <c r="A22" s="97" t="s">
        <v>447</v>
      </c>
      <c r="B22" s="98">
        <f>SUM(B7:B17)</f>
        <v>183.37</v>
      </c>
      <c r="C22" s="99" t="s">
        <v>448</v>
      </c>
      <c r="D22" s="96">
        <f>SUM(D7:D19)</f>
        <v>183.36999999999998</v>
      </c>
      <c r="F22" s="50"/>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row>
    <row r="23" spans="1:251" ht="20.100000000000001" customHeight="1">
      <c r="A23" s="90" t="s">
        <v>449</v>
      </c>
      <c r="B23" s="98"/>
      <c r="C23" s="87" t="s">
        <v>450</v>
      </c>
      <c r="D23" s="96">
        <f>B25-D22</f>
        <v>0</v>
      </c>
      <c r="E23" s="50"/>
      <c r="F23" s="50"/>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row>
    <row r="24" spans="1:251" ht="20.100000000000001" customHeight="1">
      <c r="A24" s="90" t="s">
        <v>451</v>
      </c>
      <c r="B24" s="57"/>
      <c r="C24" s="92"/>
      <c r="D24" s="9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row>
    <row r="25" spans="1:251" ht="20.100000000000001" customHeight="1">
      <c r="A25" s="100" t="s">
        <v>452</v>
      </c>
      <c r="B25" s="101">
        <f>B22+B23+B24</f>
        <v>183.37</v>
      </c>
      <c r="C25" s="95" t="s">
        <v>453</v>
      </c>
      <c r="D25" s="96">
        <f>D22</f>
        <v>183.36999999999998</v>
      </c>
      <c r="E25" s="50"/>
    </row>
    <row r="32" spans="1:251" ht="20.100000000000001" customHeight="1">
      <c r="C32"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topLeftCell="A19" workbookViewId="0">
      <selection activeCell="G10" sqref="G10"/>
    </sheetView>
  </sheetViews>
  <sheetFormatPr defaultColWidth="6.875" defaultRowHeight="12.75" customHeight="1"/>
  <cols>
    <col min="1" max="1" width="15.5" style="42" customWidth="1"/>
    <col min="2" max="2" width="44.625" style="42" customWidth="1"/>
    <col min="3" max="3" width="17.125" style="42" customWidth="1"/>
    <col min="4" max="4" width="12.625" style="42" customWidth="1"/>
    <col min="5" max="5" width="15.375" style="42" customWidth="1"/>
    <col min="6"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454</v>
      </c>
      <c r="L1" s="102"/>
    </row>
    <row r="2" spans="1:12" ht="27" customHeight="1">
      <c r="A2" s="103" t="s">
        <v>526</v>
      </c>
      <c r="B2" s="104"/>
      <c r="C2" s="104"/>
      <c r="D2" s="104"/>
      <c r="E2" s="104"/>
      <c r="F2" s="104"/>
      <c r="G2" s="104"/>
      <c r="H2" s="104"/>
      <c r="I2" s="104"/>
      <c r="J2" s="104"/>
      <c r="K2" s="104"/>
      <c r="L2" s="104"/>
    </row>
    <row r="3" spans="1:12" ht="20.100000000000001" customHeight="1">
      <c r="A3" s="105"/>
      <c r="B3" s="105"/>
      <c r="C3" s="105"/>
      <c r="D3" s="105"/>
      <c r="E3" s="105"/>
      <c r="F3" s="105"/>
      <c r="G3" s="105"/>
      <c r="H3" s="105"/>
      <c r="I3" s="105"/>
      <c r="J3" s="105"/>
      <c r="K3" s="105"/>
      <c r="L3" s="105"/>
    </row>
    <row r="4" spans="1:12" ht="20.100000000000001" customHeight="1">
      <c r="A4" s="106"/>
      <c r="B4" s="106"/>
      <c r="C4" s="106"/>
      <c r="D4" s="106"/>
      <c r="E4" s="106"/>
      <c r="F4" s="106"/>
      <c r="G4" s="106"/>
      <c r="H4" s="106"/>
      <c r="I4" s="106"/>
      <c r="J4" s="106"/>
      <c r="K4" s="106"/>
      <c r="L4" s="107" t="s">
        <v>311</v>
      </c>
    </row>
    <row r="5" spans="1:12" ht="24" customHeight="1">
      <c r="A5" s="154" t="s">
        <v>455</v>
      </c>
      <c r="B5" s="154"/>
      <c r="C5" s="161" t="s">
        <v>316</v>
      </c>
      <c r="D5" s="155" t="s">
        <v>451</v>
      </c>
      <c r="E5" s="155" t="s">
        <v>456</v>
      </c>
      <c r="F5" s="155" t="s">
        <v>445</v>
      </c>
      <c r="G5" s="155" t="s">
        <v>446</v>
      </c>
      <c r="H5" s="160" t="s">
        <v>470</v>
      </c>
      <c r="I5" s="161"/>
      <c r="J5" s="155" t="s">
        <v>471</v>
      </c>
      <c r="K5" s="155" t="s">
        <v>472</v>
      </c>
      <c r="L5" s="163" t="s">
        <v>449</v>
      </c>
    </row>
    <row r="6" spans="1:12" ht="27" customHeight="1">
      <c r="A6" s="131" t="s">
        <v>331</v>
      </c>
      <c r="B6" s="132" t="s">
        <v>332</v>
      </c>
      <c r="C6" s="162"/>
      <c r="D6" s="162"/>
      <c r="E6" s="162"/>
      <c r="F6" s="162"/>
      <c r="G6" s="162"/>
      <c r="H6" s="114" t="s">
        <v>473</v>
      </c>
      <c r="I6" s="114" t="s">
        <v>474</v>
      </c>
      <c r="J6" s="162"/>
      <c r="K6" s="162"/>
      <c r="L6" s="162"/>
    </row>
    <row r="7" spans="1:12" ht="24.95" customHeight="1">
      <c r="A7" s="158" t="s">
        <v>499</v>
      </c>
      <c r="B7" s="159"/>
      <c r="C7" s="141">
        <v>183.37</v>
      </c>
      <c r="D7" s="122"/>
      <c r="E7" s="141">
        <f>C7</f>
        <v>183.37</v>
      </c>
      <c r="F7" s="122"/>
      <c r="G7" s="122"/>
      <c r="H7" s="125"/>
      <c r="I7" s="125"/>
      <c r="J7" s="122"/>
      <c r="K7" s="122"/>
      <c r="L7" s="122"/>
    </row>
    <row r="8" spans="1:12" ht="24.95" customHeight="1">
      <c r="A8" s="128" t="s">
        <v>481</v>
      </c>
      <c r="B8" s="134" t="s">
        <v>479</v>
      </c>
      <c r="C8" s="148">
        <v>157.13999999999999</v>
      </c>
      <c r="D8" s="57"/>
      <c r="E8" s="141">
        <f t="shared" ref="E8:E25" si="0">C8</f>
        <v>157.13999999999999</v>
      </c>
      <c r="F8" s="57"/>
      <c r="G8" s="57"/>
      <c r="H8" s="57"/>
      <c r="I8" s="57"/>
      <c r="J8" s="57"/>
      <c r="K8" s="57"/>
      <c r="L8" s="57"/>
    </row>
    <row r="9" spans="1:12" ht="24.95" customHeight="1">
      <c r="A9" s="128" t="s">
        <v>503</v>
      </c>
      <c r="B9" s="134" t="s">
        <v>504</v>
      </c>
      <c r="C9" s="148">
        <v>53</v>
      </c>
      <c r="D9" s="129"/>
      <c r="E9" s="141">
        <f t="shared" si="0"/>
        <v>53</v>
      </c>
      <c r="F9" s="129"/>
      <c r="G9" s="129"/>
      <c r="H9" s="129"/>
      <c r="I9" s="129"/>
      <c r="J9" s="129"/>
      <c r="K9" s="129"/>
      <c r="L9" s="129"/>
    </row>
    <row r="10" spans="1:12" ht="24.95" customHeight="1">
      <c r="A10" s="128" t="s">
        <v>505</v>
      </c>
      <c r="B10" s="134" t="s">
        <v>506</v>
      </c>
      <c r="C10" s="148">
        <v>53</v>
      </c>
      <c r="D10" s="129"/>
      <c r="E10" s="141">
        <f t="shared" si="0"/>
        <v>53</v>
      </c>
      <c r="F10" s="129"/>
      <c r="G10" s="129"/>
      <c r="H10" s="129"/>
      <c r="I10" s="129"/>
      <c r="J10" s="129"/>
      <c r="K10" s="129"/>
      <c r="L10" s="129"/>
    </row>
    <row r="11" spans="1:12" ht="24.95" customHeight="1">
      <c r="A11" s="128" t="s">
        <v>507</v>
      </c>
      <c r="B11" s="134" t="s">
        <v>508</v>
      </c>
      <c r="C11" s="148">
        <v>104.14</v>
      </c>
      <c r="D11" s="129"/>
      <c r="E11" s="141">
        <f t="shared" si="0"/>
        <v>104.14</v>
      </c>
      <c r="F11" s="129"/>
      <c r="G11" s="129"/>
      <c r="H11" s="129"/>
      <c r="I11" s="129"/>
      <c r="J11" s="129"/>
      <c r="K11" s="129"/>
      <c r="L11" s="129"/>
    </row>
    <row r="12" spans="1:12" ht="24.95" customHeight="1">
      <c r="A12" s="128" t="s">
        <v>509</v>
      </c>
      <c r="B12" s="134" t="s">
        <v>510</v>
      </c>
      <c r="C12" s="148">
        <v>104.14</v>
      </c>
      <c r="D12" s="129"/>
      <c r="E12" s="141">
        <f t="shared" si="0"/>
        <v>104.14</v>
      </c>
      <c r="F12" s="129"/>
      <c r="G12" s="129"/>
      <c r="H12" s="129"/>
      <c r="I12" s="129"/>
      <c r="J12" s="129"/>
      <c r="K12" s="129"/>
      <c r="L12" s="129"/>
    </row>
    <row r="13" spans="1:12" ht="24.95" customHeight="1">
      <c r="A13" s="128" t="s">
        <v>482</v>
      </c>
      <c r="B13" s="134" t="s">
        <v>483</v>
      </c>
      <c r="C13" s="148">
        <v>13.68</v>
      </c>
      <c r="D13" s="129"/>
      <c r="E13" s="141">
        <f t="shared" si="0"/>
        <v>13.68</v>
      </c>
      <c r="F13" s="129"/>
      <c r="G13" s="129"/>
      <c r="H13" s="129"/>
      <c r="I13" s="129"/>
      <c r="J13" s="129"/>
      <c r="K13" s="129"/>
      <c r="L13" s="129"/>
    </row>
    <row r="14" spans="1:12" ht="24.95" customHeight="1">
      <c r="A14" s="128" t="s">
        <v>484</v>
      </c>
      <c r="B14" s="134" t="s">
        <v>485</v>
      </c>
      <c r="C14" s="148">
        <v>13.68</v>
      </c>
      <c r="D14" s="130"/>
      <c r="E14" s="141">
        <f t="shared" si="0"/>
        <v>13.68</v>
      </c>
      <c r="F14" s="130"/>
      <c r="G14" s="130"/>
      <c r="H14" s="130"/>
      <c r="I14" s="129"/>
      <c r="J14" s="129"/>
      <c r="K14" s="129"/>
      <c r="L14" s="129"/>
    </row>
    <row r="15" spans="1:12" ht="24.95" customHeight="1">
      <c r="A15" s="128" t="s">
        <v>486</v>
      </c>
      <c r="B15" s="134" t="s">
        <v>487</v>
      </c>
      <c r="C15" s="148">
        <v>7.88</v>
      </c>
      <c r="D15" s="130"/>
      <c r="E15" s="141">
        <f t="shared" si="0"/>
        <v>7.88</v>
      </c>
      <c r="F15" s="130"/>
      <c r="G15" s="130"/>
      <c r="H15" s="130"/>
      <c r="I15" s="130"/>
      <c r="J15" s="129"/>
      <c r="K15" s="129"/>
      <c r="L15" s="130"/>
    </row>
    <row r="16" spans="1:12" ht="24.95" customHeight="1">
      <c r="A16" s="128" t="s">
        <v>490</v>
      </c>
      <c r="B16" s="134" t="s">
        <v>491</v>
      </c>
      <c r="C16" s="148">
        <v>3.94</v>
      </c>
      <c r="D16" s="130"/>
      <c r="E16" s="141">
        <f t="shared" si="0"/>
        <v>3.94</v>
      </c>
      <c r="F16" s="130"/>
      <c r="G16" s="130"/>
      <c r="H16" s="130"/>
      <c r="I16" s="130"/>
      <c r="J16" s="129"/>
      <c r="K16" s="129"/>
      <c r="L16" s="129"/>
    </row>
    <row r="17" spans="1:12" ht="24.95" customHeight="1">
      <c r="A17" s="128" t="s">
        <v>488</v>
      </c>
      <c r="B17" s="134" t="s">
        <v>489</v>
      </c>
      <c r="C17" s="148">
        <v>1.85</v>
      </c>
      <c r="D17" s="130"/>
      <c r="E17" s="141">
        <f t="shared" si="0"/>
        <v>1.85</v>
      </c>
      <c r="F17" s="130"/>
      <c r="G17" s="130"/>
      <c r="H17" s="130"/>
      <c r="I17" s="130"/>
      <c r="J17" s="129"/>
      <c r="K17" s="130"/>
      <c r="L17" s="130"/>
    </row>
    <row r="18" spans="1:12" ht="24.95" customHeight="1">
      <c r="A18" s="128" t="s">
        <v>492</v>
      </c>
      <c r="B18" s="140" t="s">
        <v>527</v>
      </c>
      <c r="C18" s="148">
        <v>6.64</v>
      </c>
      <c r="D18" s="130"/>
      <c r="E18" s="141">
        <f t="shared" si="0"/>
        <v>6.64</v>
      </c>
      <c r="F18" s="130"/>
      <c r="G18" s="130"/>
      <c r="H18" s="130"/>
      <c r="I18" s="129"/>
      <c r="J18" s="129"/>
      <c r="K18" s="130"/>
      <c r="L18" s="130"/>
    </row>
    <row r="19" spans="1:12" ht="24.95" customHeight="1">
      <c r="A19" s="128" t="s">
        <v>494</v>
      </c>
      <c r="B19" s="134" t="s">
        <v>495</v>
      </c>
      <c r="C19" s="148">
        <v>6.64</v>
      </c>
      <c r="D19" s="130"/>
      <c r="E19" s="141">
        <f t="shared" si="0"/>
        <v>6.64</v>
      </c>
      <c r="F19" s="130"/>
      <c r="G19" s="130"/>
      <c r="H19" s="130"/>
      <c r="I19" s="129"/>
      <c r="J19" s="130"/>
      <c r="K19" s="130"/>
      <c r="L19" s="130"/>
    </row>
    <row r="20" spans="1:12" ht="24.95" customHeight="1">
      <c r="A20" s="128" t="s">
        <v>496</v>
      </c>
      <c r="B20" s="134" t="s">
        <v>497</v>
      </c>
      <c r="C20" s="148">
        <v>3.76</v>
      </c>
      <c r="D20" s="130"/>
      <c r="E20" s="141">
        <f t="shared" si="0"/>
        <v>3.76</v>
      </c>
      <c r="F20" s="130"/>
      <c r="G20" s="130"/>
      <c r="H20" s="130"/>
      <c r="I20" s="129"/>
      <c r="J20" s="130"/>
      <c r="K20" s="129"/>
      <c r="L20" s="130"/>
    </row>
    <row r="21" spans="1:12" ht="24.95" customHeight="1">
      <c r="A21" s="128" t="s">
        <v>511</v>
      </c>
      <c r="B21" s="134" t="s">
        <v>512</v>
      </c>
      <c r="C21" s="148">
        <v>1.96</v>
      </c>
      <c r="D21" s="130"/>
      <c r="E21" s="141">
        <f t="shared" si="0"/>
        <v>1.96</v>
      </c>
      <c r="F21" s="130"/>
      <c r="G21" s="130"/>
      <c r="H21" s="130"/>
      <c r="I21" s="130"/>
      <c r="J21" s="130"/>
      <c r="K21" s="130"/>
      <c r="L21" s="130"/>
    </row>
    <row r="22" spans="1:12" ht="24.95" customHeight="1">
      <c r="A22" s="128" t="s">
        <v>513</v>
      </c>
      <c r="B22" s="134" t="s">
        <v>514</v>
      </c>
      <c r="C22" s="148">
        <v>0.92</v>
      </c>
      <c r="D22" s="130"/>
      <c r="E22" s="141">
        <f t="shared" si="0"/>
        <v>0.92</v>
      </c>
      <c r="F22" s="129"/>
      <c r="G22" s="130"/>
      <c r="H22" s="130"/>
      <c r="I22" s="130"/>
      <c r="J22" s="130"/>
      <c r="K22" s="130"/>
      <c r="L22" s="130"/>
    </row>
    <row r="23" spans="1:12" ht="24.95" customHeight="1">
      <c r="A23" s="128" t="s">
        <v>515</v>
      </c>
      <c r="B23" s="134" t="s">
        <v>516</v>
      </c>
      <c r="C23" s="148">
        <v>5.91</v>
      </c>
      <c r="D23" s="130"/>
      <c r="E23" s="142">
        <f t="shared" si="0"/>
        <v>5.91</v>
      </c>
      <c r="F23" s="129"/>
      <c r="G23" s="130"/>
      <c r="H23" s="130"/>
      <c r="I23" s="130"/>
      <c r="J23" s="130"/>
      <c r="K23" s="130"/>
      <c r="L23" s="130"/>
    </row>
    <row r="24" spans="1:12" ht="24.95" customHeight="1">
      <c r="A24" s="128" t="s">
        <v>517</v>
      </c>
      <c r="B24" s="134" t="s">
        <v>518</v>
      </c>
      <c r="C24" s="148">
        <v>5.91</v>
      </c>
      <c r="D24" s="130"/>
      <c r="E24" s="142">
        <f t="shared" si="0"/>
        <v>5.91</v>
      </c>
      <c r="F24" s="129"/>
      <c r="G24" s="130"/>
      <c r="H24" s="130"/>
      <c r="I24" s="130"/>
      <c r="J24" s="130"/>
      <c r="K24" s="130"/>
      <c r="L24" s="130"/>
    </row>
    <row r="25" spans="1:12" ht="24.95" customHeight="1">
      <c r="A25" s="128" t="s">
        <v>519</v>
      </c>
      <c r="B25" s="134" t="s">
        <v>520</v>
      </c>
      <c r="C25" s="148">
        <v>5.91</v>
      </c>
      <c r="D25" s="130"/>
      <c r="E25" s="142">
        <f t="shared" si="0"/>
        <v>5.91</v>
      </c>
      <c r="F25" s="129"/>
      <c r="G25" s="130"/>
      <c r="H25" s="130"/>
      <c r="I25" s="130"/>
      <c r="J25" s="130"/>
      <c r="K25" s="130"/>
      <c r="L25" s="130"/>
    </row>
    <row r="26" spans="1:12" ht="12.75" customHeight="1">
      <c r="C26" s="143"/>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7" workbookViewId="0">
      <selection activeCell="D28" sqref="D28"/>
    </sheetView>
  </sheetViews>
  <sheetFormatPr defaultColWidth="6.875" defaultRowHeight="12.75" customHeight="1"/>
  <cols>
    <col min="1" max="1" width="15.25" style="42" customWidth="1"/>
    <col min="2" max="2" width="36.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457</v>
      </c>
      <c r="B1" s="50"/>
    </row>
    <row r="2" spans="1:9" ht="27">
      <c r="A2" s="103" t="s">
        <v>528</v>
      </c>
      <c r="B2" s="108"/>
      <c r="C2" s="108"/>
      <c r="D2" s="108"/>
      <c r="E2" s="108"/>
      <c r="F2" s="108"/>
      <c r="G2" s="108"/>
      <c r="H2" s="104"/>
    </row>
    <row r="3" spans="1:9" ht="20.100000000000001" customHeight="1">
      <c r="A3" s="109"/>
      <c r="B3" s="110"/>
      <c r="C3" s="108"/>
      <c r="D3" s="108"/>
      <c r="E3" s="108"/>
      <c r="F3" s="108"/>
      <c r="G3" s="108"/>
      <c r="H3" s="104"/>
    </row>
    <row r="4" spans="1:9" ht="20.100000000000001" customHeight="1">
      <c r="A4" s="47"/>
      <c r="B4" s="46"/>
      <c r="C4" s="47"/>
      <c r="D4" s="47"/>
      <c r="E4" s="47"/>
      <c r="F4" s="47"/>
      <c r="G4" s="47"/>
      <c r="H4" s="66" t="s">
        <v>311</v>
      </c>
    </row>
    <row r="5" spans="1:9" ht="29.25" customHeight="1">
      <c r="A5" s="111" t="s">
        <v>331</v>
      </c>
      <c r="B5" s="111" t="s">
        <v>332</v>
      </c>
      <c r="C5" s="111" t="s">
        <v>316</v>
      </c>
      <c r="D5" s="112" t="s">
        <v>334</v>
      </c>
      <c r="E5" s="111" t="s">
        <v>335</v>
      </c>
      <c r="F5" s="111" t="s">
        <v>458</v>
      </c>
      <c r="G5" s="111" t="s">
        <v>459</v>
      </c>
      <c r="H5" s="111" t="s">
        <v>460</v>
      </c>
    </row>
    <row r="6" spans="1:9" ht="27" customHeight="1">
      <c r="A6" s="164" t="s">
        <v>498</v>
      </c>
      <c r="B6" s="165"/>
      <c r="C6" s="135">
        <f>D6+E6</f>
        <v>183.37</v>
      </c>
      <c r="D6" s="149">
        <v>130.37</v>
      </c>
      <c r="E6" s="150">
        <v>53</v>
      </c>
      <c r="F6" s="93"/>
      <c r="G6" s="93"/>
      <c r="H6" s="93"/>
    </row>
    <row r="7" spans="1:9" ht="18" customHeight="1">
      <c r="A7" s="128" t="s">
        <v>481</v>
      </c>
      <c r="B7" s="134" t="s">
        <v>479</v>
      </c>
      <c r="C7" s="135">
        <f t="shared" ref="C7:C24" si="0">D7+E7</f>
        <v>157.13999999999999</v>
      </c>
      <c r="D7" s="144">
        <v>104.14</v>
      </c>
      <c r="E7" s="145">
        <v>53</v>
      </c>
      <c r="F7" s="129"/>
      <c r="G7" s="129"/>
      <c r="H7" s="129"/>
    </row>
    <row r="8" spans="1:9" ht="18" customHeight="1">
      <c r="A8" s="128" t="s">
        <v>503</v>
      </c>
      <c r="B8" s="134" t="s">
        <v>504</v>
      </c>
      <c r="C8" s="135">
        <f t="shared" si="0"/>
        <v>53</v>
      </c>
      <c r="D8" s="144">
        <v>0</v>
      </c>
      <c r="E8" s="145">
        <v>53</v>
      </c>
      <c r="F8" s="129"/>
      <c r="G8" s="129"/>
      <c r="H8" s="129"/>
    </row>
    <row r="9" spans="1:9" ht="18" customHeight="1">
      <c r="A9" s="128" t="s">
        <v>505</v>
      </c>
      <c r="B9" s="134" t="s">
        <v>506</v>
      </c>
      <c r="C9" s="135">
        <f t="shared" si="0"/>
        <v>53</v>
      </c>
      <c r="D9" s="144">
        <v>0</v>
      </c>
      <c r="E9" s="145">
        <v>53</v>
      </c>
      <c r="F9" s="129"/>
      <c r="G9" s="129"/>
      <c r="H9" s="129"/>
    </row>
    <row r="10" spans="1:9" ht="18" customHeight="1">
      <c r="A10" s="128" t="s">
        <v>507</v>
      </c>
      <c r="B10" s="134" t="s">
        <v>508</v>
      </c>
      <c r="C10" s="135">
        <f t="shared" si="0"/>
        <v>104.14</v>
      </c>
      <c r="D10" s="144">
        <v>104.14</v>
      </c>
      <c r="E10" s="145">
        <v>0</v>
      </c>
      <c r="F10" s="129"/>
      <c r="G10" s="129"/>
      <c r="H10" s="129"/>
      <c r="I10" s="50"/>
    </row>
    <row r="11" spans="1:9" ht="18" customHeight="1">
      <c r="A11" s="128" t="s">
        <v>509</v>
      </c>
      <c r="B11" s="134" t="s">
        <v>510</v>
      </c>
      <c r="C11" s="135">
        <f t="shared" si="0"/>
        <v>104.14</v>
      </c>
      <c r="D11" s="144">
        <v>104.14</v>
      </c>
      <c r="E11" s="145">
        <v>0</v>
      </c>
      <c r="F11" s="129"/>
      <c r="G11" s="129"/>
      <c r="H11" s="129"/>
    </row>
    <row r="12" spans="1:9" ht="18" customHeight="1">
      <c r="A12" s="128" t="s">
        <v>482</v>
      </c>
      <c r="B12" s="134" t="s">
        <v>483</v>
      </c>
      <c r="C12" s="135">
        <f t="shared" si="0"/>
        <v>13.68</v>
      </c>
      <c r="D12" s="144">
        <v>13.68</v>
      </c>
      <c r="E12" s="145">
        <v>0</v>
      </c>
      <c r="F12" s="129"/>
      <c r="G12" s="129"/>
      <c r="H12" s="130"/>
    </row>
    <row r="13" spans="1:9" ht="18" customHeight="1">
      <c r="A13" s="128" t="s">
        <v>484</v>
      </c>
      <c r="B13" s="134" t="s">
        <v>485</v>
      </c>
      <c r="C13" s="135">
        <f t="shared" si="0"/>
        <v>13.68</v>
      </c>
      <c r="D13" s="144">
        <v>13.68</v>
      </c>
      <c r="E13" s="145">
        <v>0</v>
      </c>
      <c r="F13" s="129"/>
      <c r="G13" s="129"/>
      <c r="H13" s="130"/>
      <c r="I13" s="50"/>
    </row>
    <row r="14" spans="1:9" ht="18" customHeight="1">
      <c r="A14" s="128" t="s">
        <v>486</v>
      </c>
      <c r="B14" s="134" t="s">
        <v>487</v>
      </c>
      <c r="C14" s="135">
        <f t="shared" si="0"/>
        <v>3.94</v>
      </c>
      <c r="D14" s="146">
        <v>3.94</v>
      </c>
      <c r="E14" s="145">
        <v>0</v>
      </c>
      <c r="F14" s="129"/>
      <c r="G14" s="129"/>
      <c r="H14" s="129"/>
    </row>
    <row r="15" spans="1:9" ht="18" customHeight="1">
      <c r="A15" s="128" t="s">
        <v>490</v>
      </c>
      <c r="B15" s="134" t="s">
        <v>491</v>
      </c>
      <c r="C15" s="135">
        <f t="shared" si="0"/>
        <v>1.85</v>
      </c>
      <c r="D15" s="144">
        <v>1.85</v>
      </c>
      <c r="E15" s="145">
        <v>0</v>
      </c>
      <c r="F15" s="129"/>
      <c r="G15" s="129"/>
      <c r="H15" s="130"/>
    </row>
    <row r="16" spans="1:9" ht="18" customHeight="1">
      <c r="A16" s="128" t="s">
        <v>488</v>
      </c>
      <c r="B16" s="134" t="s">
        <v>489</v>
      </c>
      <c r="C16" s="135">
        <f t="shared" si="0"/>
        <v>7.88</v>
      </c>
      <c r="D16" s="144">
        <v>7.88</v>
      </c>
      <c r="E16" s="145">
        <v>0</v>
      </c>
      <c r="F16" s="129"/>
      <c r="G16" s="130"/>
      <c r="H16" s="130"/>
    </row>
    <row r="17" spans="1:8" ht="18" customHeight="1">
      <c r="A17" s="128" t="s">
        <v>492</v>
      </c>
      <c r="B17" s="140" t="s">
        <v>527</v>
      </c>
      <c r="C17" s="135">
        <f t="shared" si="0"/>
        <v>6.64</v>
      </c>
      <c r="D17" s="144">
        <v>6.64</v>
      </c>
      <c r="E17" s="145">
        <v>0</v>
      </c>
      <c r="F17" s="130"/>
      <c r="G17" s="130"/>
      <c r="H17" s="129"/>
    </row>
    <row r="18" spans="1:8" ht="18" customHeight="1">
      <c r="A18" s="128" t="s">
        <v>494</v>
      </c>
      <c r="B18" s="134" t="s">
        <v>495</v>
      </c>
      <c r="C18" s="135">
        <f t="shared" si="0"/>
        <v>6.64</v>
      </c>
      <c r="D18" s="144">
        <v>6.64</v>
      </c>
      <c r="E18" s="145">
        <v>0</v>
      </c>
      <c r="F18" s="130"/>
      <c r="G18" s="130"/>
      <c r="H18" s="130"/>
    </row>
    <row r="19" spans="1:8" ht="18" customHeight="1">
      <c r="A19" s="128" t="s">
        <v>496</v>
      </c>
      <c r="B19" s="134" t="s">
        <v>497</v>
      </c>
      <c r="C19" s="135">
        <f t="shared" si="0"/>
        <v>1.96</v>
      </c>
      <c r="D19" s="144">
        <v>1.96</v>
      </c>
      <c r="E19" s="145">
        <v>0</v>
      </c>
      <c r="F19" s="129"/>
      <c r="G19" s="130"/>
      <c r="H19" s="130"/>
    </row>
    <row r="20" spans="1:8" ht="18" customHeight="1">
      <c r="A20" s="128" t="s">
        <v>511</v>
      </c>
      <c r="B20" s="134" t="s">
        <v>512</v>
      </c>
      <c r="C20" s="135">
        <f t="shared" si="0"/>
        <v>0.92</v>
      </c>
      <c r="D20" s="144">
        <v>0.92</v>
      </c>
      <c r="E20" s="145">
        <v>0</v>
      </c>
      <c r="F20" s="130"/>
      <c r="G20" s="130"/>
      <c r="H20" s="130"/>
    </row>
    <row r="21" spans="1:8" ht="12.75" customHeight="1">
      <c r="A21" s="128" t="s">
        <v>513</v>
      </c>
      <c r="B21" s="134" t="s">
        <v>514</v>
      </c>
      <c r="C21" s="135">
        <f t="shared" si="0"/>
        <v>3.76</v>
      </c>
      <c r="D21" s="144">
        <v>3.76</v>
      </c>
      <c r="E21" s="145">
        <v>0</v>
      </c>
      <c r="F21" s="130"/>
      <c r="G21" s="130"/>
      <c r="H21" s="130"/>
    </row>
    <row r="22" spans="1:8" ht="12.75" customHeight="1">
      <c r="A22" s="128" t="s">
        <v>515</v>
      </c>
      <c r="B22" s="134" t="s">
        <v>516</v>
      </c>
      <c r="C22" s="135">
        <f t="shared" si="0"/>
        <v>5.91</v>
      </c>
      <c r="D22" s="144">
        <v>5.91</v>
      </c>
      <c r="E22" s="145">
        <v>0</v>
      </c>
      <c r="F22" s="130"/>
      <c r="G22" s="130"/>
      <c r="H22" s="130"/>
    </row>
    <row r="23" spans="1:8" ht="12.75" customHeight="1">
      <c r="A23" s="128" t="s">
        <v>517</v>
      </c>
      <c r="B23" s="134" t="s">
        <v>518</v>
      </c>
      <c r="C23" s="135">
        <f t="shared" si="0"/>
        <v>5.91</v>
      </c>
      <c r="D23" s="144">
        <v>5.91</v>
      </c>
      <c r="E23" s="145">
        <v>0</v>
      </c>
      <c r="F23" s="130"/>
      <c r="G23" s="130"/>
      <c r="H23" s="130"/>
    </row>
    <row r="24" spans="1:8" ht="12.75" customHeight="1">
      <c r="A24" s="128" t="s">
        <v>519</v>
      </c>
      <c r="B24" s="134" t="s">
        <v>520</v>
      </c>
      <c r="C24" s="135">
        <f t="shared" si="0"/>
        <v>5.91</v>
      </c>
      <c r="D24" s="144">
        <v>5.91</v>
      </c>
      <c r="E24" s="145">
        <v>0</v>
      </c>
      <c r="F24" s="130"/>
      <c r="G24" s="130"/>
      <c r="H24" s="130"/>
    </row>
  </sheetData>
  <mergeCells count="1">
    <mergeCell ref="A6:B6"/>
  </mergeCells>
  <phoneticPr fontId="2" type="noConversion"/>
  <printOptions horizontalCentered="1"/>
  <pageMargins left="0" right="0" top="0.99999998498150677" bottom="0.99999998498150677" header="0.49999999249075339" footer="0.49999999249075339"/>
  <pageSetup paperSize="9" scale="8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2021-04-25T03:57:09Z</dcterms:modified>
</cp:coreProperties>
</file>