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一般公共预算支出-上年数'!$A$1:$F$27</definedName>
    <definedName name="_xlnm.Print_Area" localSheetId="3">'3 一般公共预算财政基本支出'!$A$1:$E$42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部门收入总表'!$A$1:$L$31</definedName>
    <definedName name="_xlnm.Print_Area" localSheetId="8">'8 部门支出总表'!$A$1:$H$29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<sst xmlns="http://schemas.openxmlformats.org/spreadsheetml/2006/main" count="1362" uniqueCount="509">
  <si>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</si>
  <si>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</si>
  <si>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</si>
  <si>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</si>
  <si>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</si>
  <si>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</si>
  <si>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</si>
  <si>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</si>
  <si>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</si>
  <si>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</si>
  <si>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</si>
  <si>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</si>
  <si>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</si>
  <si>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</si>
  <si>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</si>
  <si>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</si>
  <si>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</si>
  <si>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</si>
  <si>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</si>
  <si>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</si>
  <si>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</si>
  <si>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</si>
  <si>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</si>
  <si>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</si>
  <si>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</si>
  <si>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</si>
  <si>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</si>
  <si>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</si>
  <si>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</si>
  <si>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</si>
  <si>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</si>
  <si>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</si>
  <si>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</si>
  <si>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</si>
  <si>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</si>
  <si>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</si>
  <si>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</si>
  <si>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</si>
  <si>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</si>
  <si>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</si>
  <si>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</si>
  <si>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</si>
  <si>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</si>
  <si>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</si>
  <si>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</si>
  <si>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</si>
  <si>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</si>
  <si>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</si>
  <si>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</si>
  <si>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</si>
  <si>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</si>
  <si>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</si>
  <si>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</si>
  <si>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</si>
  <si>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</si>
  <si>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</si>
  <si>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</si>
  <si>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</si>
  <si>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</si>
  <si>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</si>
  <si>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</si>
  <si>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</si>
  <si>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</si>
  <si>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</si>
  <si>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</si>
  <si>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</si>
  <si>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</si>
  <si>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</si>
  <si>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</si>
  <si>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</si>
  <si>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</si>
  <si>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</si>
  <si>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</si>
  <si>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</si>
  <si>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</si>
  <si>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</si>
  <si>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</si>
  <si>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</si>
  <si>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</si>
  <si>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</si>
  <si>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</si>
  <si>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</si>
  <si>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</si>
  <si>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</si>
  <si>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</si>
  <si>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</si>
  <si>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</si>
  <si>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</si>
  <si>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</si>
  <si>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</si>
  <si>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</si>
  <si>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</si>
  <si>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</si>
  <si>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</si>
  <si>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</si>
  <si>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</si>
  <si>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</si>
  <si>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</si>
  <si>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</si>
  <si>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</si>
  <si>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</si>
  <si>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</si>
  <si>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</si>
  <si>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</si>
  <si>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</si>
  <si>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</si>
  <si>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</si>
  <si>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</si>
  <si>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</si>
  <si>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</si>
  <si>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</si>
  <si>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</si>
  <si>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</si>
  <si>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</si>
  <si>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</si>
  <si>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</si>
  <si>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</si>
  <si>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</si>
  <si>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</si>
  <si>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</si>
  <si>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</si>
  <si>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</si>
  <si>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</si>
  <si>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</si>
  <si>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</si>
  <si>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</si>
  <si>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</si>
  <si>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</si>
  <si>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</si>
  <si>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</si>
  <si>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</si>
  <si>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</si>
  <si>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</si>
  <si>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</si>
  <si>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</si>
  <si>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</si>
  <si>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</si>
  <si>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</si>
  <si>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</si>
  <si>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</si>
  <si>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</si>
  <si>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</si>
  <si>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</si>
  <si>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</si>
  <si>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</si>
  <si>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</si>
  <si>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</si>
  <si>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</si>
  <si>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</si>
  <si>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</si>
  <si>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</si>
  <si>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</si>
  <si>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</si>
  <si>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</si>
  <si>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</si>
  <si>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</si>
  <si>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</si>
  <si>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</si>
  <si>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</si>
  <si>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</si>
  <si>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</si>
  <si>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</si>
  <si>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</si>
  <si>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</si>
  <si>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</si>
  <si>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</si>
  <si>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</si>
  <si>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</si>
  <si>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</si>
  <si>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</si>
  <si>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</si>
  <si>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</si>
  <si>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</si>
  <si>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</si>
  <si>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</si>
  <si>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</si>
  <si>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</si>
  <si>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</si>
  <si>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</si>
  <si>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</si>
  <si>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</si>
  <si>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</si>
  <si>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</si>
  <si>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</si>
  <si>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</si>
  <si>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</si>
  <si>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</si>
  <si>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</si>
  <si>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</si>
  <si>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</si>
  <si>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</si>
  <si>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</si>
  <si>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</si>
  <si>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</si>
  <si>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</si>
  <si>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</si>
  <si>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</si>
  <si>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</si>
  <si>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</si>
  <si>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</si>
  <si>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</si>
  <si>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</si>
  <si>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</si>
  <si>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</si>
  <si>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</si>
  <si>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</si>
  <si>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</si>
  <si>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</si>
  <si>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</si>
  <si>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</si>
  <si>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</si>
  <si>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</si>
  <si>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</si>
  <si>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</si>
  <si>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</si>
  <si>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</si>
  <si>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</si>
  <si>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</si>
  <si>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</si>
  <si>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</si>
  <si>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</si>
  <si>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</si>
  <si>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</si>
  <si>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</si>
  <si>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</si>
  <si>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</si>
  <si>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</si>
  <si>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</si>
  <si>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</si>
  <si>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</si>
  <si>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</si>
  <si>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</si>
  <si>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</si>
  <si>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</si>
  <si>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</si>
  <si>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</si>
  <si>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</si>
  <si>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</si>
  <si>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</si>
  <si>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</si>
  <si>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</si>
  <si>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</si>
  <si>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</si>
  <si>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</si>
  <si>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</si>
  <si>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</si>
  <si>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</si>
  <si>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</si>
  <si>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</si>
  <si>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</si>
  <si>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</si>
  <si>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</si>
  <si>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</si>
  <si>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</si>
  <si>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</si>
  <si>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</si>
  <si>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</si>
  <si>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</si>
  <si>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</si>
  <si>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</si>
  <si>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</si>
  <si>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</si>
  <si>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</si>
  <si>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</si>
  <si>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</si>
  <si>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</si>
  <si>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</si>
  <si>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</si>
  <si>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</si>
  <si>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</si>
  <si>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</si>
  <si>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</si>
  <si>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</si>
  <si>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</si>
  <si>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</si>
  <si>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</si>
  <si>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</si>
  <si>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</si>
  <si>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</si>
  <si>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</si>
  <si>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</si>
  <si>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</si>
  <si>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</si>
  <si>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</si>
  <si>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</si>
  <si>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</si>
  <si>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</si>
  <si>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</si>
  <si>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</si>
  <si>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</si>
  <si>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</si>
  <si>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</si>
  <si>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</si>
  <si>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</si>
  <si>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</si>
  <si>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</si>
  <si>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</si>
  <si>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</si>
  <si>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</si>
  <si>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</si>
  <si>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</si>
  <si>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</si>
  <si>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</si>
  <si>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</si>
  <si>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</si>
  <si>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</si>
  <si>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</si>
  <si>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</si>
  <si>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</si>
  <si>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</si>
  <si>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</si>
  <si>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</si>
  <si>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巴南区新兴产业中心财政拨款收支总表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</si>
  <si>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</si>
  <si>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</si>
  <si>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</si>
  <si>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</si>
  <si>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</si>
  <si>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</si>
  <si>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</si>
  <si>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</si>
  <si>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</si>
  <si>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</si>
  <si>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</si>
  <si>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</si>
  <si>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</si>
  <si>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</si>
  <si>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</si>
  <si>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</si>
  <si>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</si>
  <si>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</si>
  <si>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</si>
  <si>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</si>
  <si>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</si>
  <si>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</si>
  <si>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巴南区新兴产业中心一般公共预算财政拨款支出预算表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</si>
  <si>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</si>
  <si>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</si>
  <si>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</si>
  <si>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</si>
  <si>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</si>
  <si>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</si>
  <si>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</si>
  <si>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</si>
  <si>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</si>
  <si>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 xml:space="preserve"> 20104</t>
  </si>
  <si>
    <t xml:space="preserve">  发展与改革事务</t>
  </si>
  <si>
    <t xml:space="preserve">  2010450</t>
  </si>
  <si>
    <t xml:space="preserve">    事业运行</t>
  </si>
  <si>
    <t xml:space="preserve">  2010499</t>
  </si>
  <si>
    <t xml:space="preserve">    其他发展与改革事务支出</t>
  </si>
  <si>
    <t>社会保障与就业支出</t>
  </si>
  <si>
    <t xml:space="preserve"> 20805</t>
  </si>
  <si>
    <t xml:space="preserve">  行政事业单位离退休</t>
  </si>
  <si>
    <t xml:space="preserve">  2080502</t>
  </si>
  <si>
    <t xml:space="preserve">    事业单位离退休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</si>
  <si>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</si>
  <si>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</si>
  <si>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</si>
  <si>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</si>
  <si>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</si>
  <si>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其他行政事业单位离退休</t>
  </si>
  <si>
    <t>医疗卫生与计划生育支出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</si>
  <si>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</si>
  <si>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</si>
  <si>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</si>
  <si>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</si>
  <si>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 xml:space="preserve">  2101199</t>
  </si>
  <si>
    <t xml:space="preserve">    其他行政事业单位医疗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</si>
  <si>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</si>
  <si>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</si>
  <si>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</si>
  <si>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</si>
  <si>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</si>
  <si>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</si>
  <si>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</si>
  <si>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 xml:space="preserve"> 巴南区新兴产业中心一般公共预算财政拨款基本支出预算表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</si>
  <si>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</si>
  <si>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</si>
  <si>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</si>
  <si>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</si>
  <si>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</si>
  <si>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</si>
  <si>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</si>
  <si>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</si>
  <si>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</si>
  <si>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</si>
  <si>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</si>
  <si>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</si>
  <si>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</si>
  <si>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</si>
  <si>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</si>
  <si>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</si>
  <si>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</si>
  <si>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</si>
  <si>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</si>
  <si>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</si>
  <si>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</si>
  <si>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</si>
  <si>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</si>
  <si>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</si>
  <si>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3019999</t>
  </si>
  <si>
    <t xml:space="preserve">  其他工资福利支出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</si>
  <si>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</si>
  <si>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</si>
  <si>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</si>
  <si>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</si>
  <si>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</si>
  <si>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</si>
  <si>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</si>
  <si>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</si>
  <si>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</si>
  <si>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</si>
  <si>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</si>
  <si>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</si>
  <si>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</si>
  <si>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</si>
  <si>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</si>
  <si>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</si>
  <si>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</si>
  <si>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</si>
  <si>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</si>
  <si>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</si>
  <si>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</si>
  <si>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</si>
  <si>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</si>
  <si>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</si>
  <si>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</si>
  <si>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</si>
  <si>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</si>
  <si>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</si>
  <si>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</si>
  <si>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</si>
  <si>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</si>
  <si>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</si>
  <si>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</si>
  <si>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</si>
  <si>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</si>
  <si>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</si>
  <si>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</si>
  <si>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</si>
  <si>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</si>
  <si>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</si>
  <si>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</si>
  <si>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</si>
  <si>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</si>
  <si>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</si>
  <si>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</si>
  <si>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备注：本表2019年基本支出合计数等于预算批复表2数据，单位自行分人员经费、公用经费填列，经济科目不一致的，可自行修改。</t>
  </si>
  <si>
    <t>表4</t>
  </si>
  <si>
    <t>巴南区新兴产业中心一般公共预算“三公”经费支出表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</si>
  <si>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</si>
  <si>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</si>
  <si>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</si>
  <si>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</si>
  <si>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</si>
  <si>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</si>
  <si>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巴南区新兴产业中心政府性基金预算支出表</t>
  </si>
  <si>
    <t>本年政府性基金预算财政拨款支出</t>
  </si>
  <si>
    <t>本单位无政府性基金收支，故此表无数据</t>
  </si>
  <si>
    <t>备注：本单位无政府性基金收支，故此表无数据。</t>
  </si>
  <si>
    <t>表6</t>
  </si>
  <si>
    <t>巴南区新兴产业中心部门收支总表</t>
  </si>
  <si>
    <t>一般公共预算拨款收入</t>
  </si>
  <si>
    <t>政府性基金预算拨款收入</t>
  </si>
  <si>
    <t>社会保障和就业支出</t>
  </si>
  <si>
    <t>国有资本经营预算拨款收入</t>
  </si>
  <si>
    <t>医疗卫生和计划生育支出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</si>
  <si>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</si>
  <si>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</si>
  <si>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</si>
  <si>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</si>
  <si>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</si>
  <si>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</si>
  <si>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</si>
  <si>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</si>
  <si>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</si>
  <si>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</si>
  <si>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</si>
  <si>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</si>
  <si>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</si>
  <si>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</si>
  <si>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</si>
  <si>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巴南区新兴产业中心部门收入总表</t>
  </si>
  <si>
    <t>科目</t>
  </si>
  <si>
    <t>非教育收费收入</t>
  </si>
  <si>
    <t>教育收费收入</t>
  </si>
  <si>
    <t>发展与改革事务</t>
  </si>
  <si>
    <t>事业运行</t>
  </si>
  <si>
    <t>其他发展与改革事务支出</t>
  </si>
  <si>
    <t>行政事业单位离退休</t>
  </si>
  <si>
    <t>事业单位离退休</t>
  </si>
  <si>
    <t>机关事业单位基本养老保险缴费支出</t>
  </si>
  <si>
    <t>机关事业单位职业年金缴费支出</t>
  </si>
  <si>
    <t>其他行政事业单位离退休</t>
  </si>
  <si>
    <t>行政事业单位医疗</t>
  </si>
  <si>
    <t>事业单位医疗</t>
  </si>
  <si>
    <t>其他行政事业单位医疗</t>
  </si>
  <si>
    <t>住房改革支出</t>
  </si>
  <si>
    <t>住房公积金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</si>
  <si>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</si>
  <si>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</si>
  <si>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</si>
  <si>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巴南区新兴产业中心部门支出总表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</si>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</sst>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;;"/>
    <numFmt numFmtId="178" formatCode="#,##0.0000"/>
  </numFmts>
  <fonts count="35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1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19" borderId="19" applyNumberFormat="0" applyAlignment="0" applyProtection="0">
      <alignment vertical="center"/>
    </xf>
    <xf numFmtId="0" fontId="30" fillId="19" borderId="17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3" xfId="50" applyNumberFormat="1" applyFont="1" applyFill="1" applyBorder="1" applyAlignment="1" applyProtection="1">
      <alignment horizontal="center" vertical="center" wrapText="1"/>
    </xf>
    <xf numFmtId="176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left" vertical="center"/>
    </xf>
    <xf numFmtId="0" fontId="5" fillId="0" borderId="5" xfId="50" applyNumberFormat="1" applyFont="1" applyFill="1" applyBorder="1" applyAlignment="1" applyProtection="1">
      <alignment horizontal="left" vertical="center"/>
    </xf>
    <xf numFmtId="0" fontId="5" fillId="0" borderId="4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176" fontId="6" fillId="0" borderId="3" xfId="50" applyNumberFormat="1" applyFont="1" applyFill="1" applyBorder="1" applyAlignment="1" applyProtection="1">
      <alignment horizontal="center" vertical="center" wrapText="1"/>
    </xf>
    <xf numFmtId="176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vertical="center"/>
    </xf>
    <xf numFmtId="177" fontId="5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176" fontId="5" fillId="0" borderId="1" xfId="50" applyNumberFormat="1" applyFont="1" applyFill="1" applyBorder="1" applyAlignment="1" applyProtection="1">
      <alignment horizontal="right" vertical="center" wrapText="1"/>
    </xf>
    <xf numFmtId="176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177" fontId="5" fillId="0" borderId="2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1" fillId="0" borderId="0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2" xfId="50" applyFont="1" applyBorder="1" applyAlignment="1">
      <alignment vertical="center"/>
    </xf>
    <xf numFmtId="0" fontId="5" fillId="0" borderId="7" xfId="50" applyFont="1" applyBorder="1" applyAlignment="1">
      <alignment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2" xfId="50" applyFont="1" applyBorder="1" applyAlignment="1">
      <alignment horizontal="left" vertical="center"/>
    </xf>
    <xf numFmtId="0" fontId="5" fillId="0" borderId="2" xfId="50" applyFont="1" applyFill="1" applyBorder="1" applyAlignment="1">
      <alignment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2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Border="1" applyAlignment="1">
      <alignment vertical="center"/>
    </xf>
    <xf numFmtId="0" fontId="8" fillId="0" borderId="1" xfId="50" applyFont="1" applyBorder="1"/>
    <xf numFmtId="176" fontId="8" fillId="0" borderId="1" xfId="50" applyNumberFormat="1" applyFont="1" applyBorder="1"/>
    <xf numFmtId="176" fontId="1" fillId="0" borderId="0" xfId="50" applyNumberFormat="1" applyFill="1"/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176" fontId="5" fillId="0" borderId="4" xfId="50" applyNumberFormat="1" applyFont="1" applyFill="1" applyBorder="1" applyAlignment="1" applyProtection="1">
      <alignment horizontal="center" vertical="center"/>
    </xf>
    <xf numFmtId="176" fontId="5" fillId="0" borderId="5" xfId="50" applyNumberFormat="1" applyFont="1" applyFill="1" applyBorder="1" applyAlignment="1" applyProtection="1">
      <alignment horizontal="center" vertical="center"/>
    </xf>
    <xf numFmtId="176" fontId="5" fillId="0" borderId="6" xfId="50" applyNumberFormat="1" applyFont="1" applyFill="1" applyBorder="1" applyAlignment="1" applyProtection="1">
      <alignment horizontal="center" vertical="center"/>
    </xf>
    <xf numFmtId="178" fontId="5" fillId="0" borderId="4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5" fillId="0" borderId="6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2" xfId="49" applyFont="1" applyFill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9" xfId="49" applyBorder="1" applyAlignment="1">
      <alignment horizontal="left"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4" workbookViewId="0">
      <selection activeCell="D8" sqref="D8"/>
    </sheetView>
  </sheetViews>
  <sheetFormatPr defaultColWidth="6.875" defaultRowHeight="20.1" customHeight="1"/>
  <cols>
    <col min="1" max="1" width="22.875" style="56" customWidth="1"/>
    <col min="2" max="2" width="19" style="56" customWidth="1"/>
    <col min="3" max="3" width="20.5" style="56" customWidth="1"/>
    <col min="4" max="7" width="19" style="56" customWidth="1"/>
    <col min="8" max="16384" width="6.875" style="35"/>
  </cols>
  <sheetData>
    <row r="1" s="145" customFormat="1" customHeight="1" spans="1:7">
      <c r="A1" s="146" t="s">
        <v>311</v>
      </c>
      <c r="B1" s="147"/>
      <c r="C1" s="147"/>
      <c r="D1" s="147"/>
      <c r="E1" s="147"/>
      <c r="F1" s="147"/>
      <c r="G1" s="147"/>
    </row>
    <row r="2" s="145" customFormat="1" ht="39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5" customFormat="1" customHeight="1" spans="1:7">
      <c r="A3" s="150"/>
      <c r="B3" s="147"/>
      <c r="C3" s="147"/>
      <c r="D3" s="147"/>
      <c r="E3" s="147"/>
      <c r="F3" s="147"/>
      <c r="G3" s="147"/>
    </row>
    <row r="4" s="145" customFormat="1" ht="30.75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5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5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5" customFormat="1" customHeight="1" spans="1:7">
      <c r="A7" s="156" t="s">
        <v>322</v>
      </c>
      <c r="B7" s="157">
        <v>494.24</v>
      </c>
      <c r="C7" s="158" t="s">
        <v>323</v>
      </c>
      <c r="D7" s="159">
        <v>494.24</v>
      </c>
      <c r="E7" s="159">
        <v>494.24</v>
      </c>
      <c r="F7" s="159"/>
      <c r="G7" s="159"/>
    </row>
    <row r="8" s="145" customFormat="1" customHeight="1" spans="1:7">
      <c r="A8" s="160" t="s">
        <v>324</v>
      </c>
      <c r="B8" s="161">
        <v>494.24</v>
      </c>
      <c r="C8" s="162"/>
      <c r="D8" s="163"/>
      <c r="E8" s="163"/>
      <c r="F8" s="163"/>
      <c r="G8" s="163"/>
    </row>
    <row r="9" s="145" customFormat="1" customHeight="1" spans="1:7">
      <c r="A9" s="160" t="s">
        <v>325</v>
      </c>
      <c r="B9" s="164"/>
      <c r="C9" s="162"/>
      <c r="D9" s="163"/>
      <c r="E9" s="163"/>
      <c r="F9" s="163"/>
      <c r="G9" s="163"/>
    </row>
    <row r="10" s="145" customFormat="1" customHeight="1" spans="1:7">
      <c r="A10" s="165" t="s">
        <v>326</v>
      </c>
      <c r="B10" s="166"/>
      <c r="C10" s="167"/>
      <c r="D10" s="163"/>
      <c r="E10" s="163"/>
      <c r="F10" s="163"/>
      <c r="G10" s="163"/>
    </row>
    <row r="11" s="145" customFormat="1" customHeight="1" spans="1:7">
      <c r="A11" s="168" t="s">
        <v>327</v>
      </c>
      <c r="B11" s="157"/>
      <c r="C11" s="169"/>
      <c r="D11" s="163"/>
      <c r="E11" s="163"/>
      <c r="F11" s="163"/>
      <c r="G11" s="163"/>
    </row>
    <row r="12" s="145" customFormat="1" customHeight="1" spans="1:7">
      <c r="A12" s="165" t="s">
        <v>324</v>
      </c>
      <c r="B12" s="161"/>
      <c r="C12" s="167"/>
      <c r="D12" s="163"/>
      <c r="E12" s="163"/>
      <c r="F12" s="163"/>
      <c r="G12" s="163"/>
    </row>
    <row r="13" s="145" customFormat="1" customHeight="1" spans="1:7">
      <c r="A13" s="165" t="s">
        <v>325</v>
      </c>
      <c r="B13" s="164"/>
      <c r="C13" s="167"/>
      <c r="D13" s="163"/>
      <c r="E13" s="163"/>
      <c r="F13" s="163"/>
      <c r="G13" s="163"/>
    </row>
    <row r="14" s="145" customFormat="1" customHeight="1" spans="1:13">
      <c r="A14" s="160" t="s">
        <v>326</v>
      </c>
      <c r="B14" s="166"/>
      <c r="C14" s="167"/>
      <c r="D14" s="163"/>
      <c r="E14" s="163"/>
      <c r="F14" s="163"/>
      <c r="G14" s="163"/>
      <c r="M14" s="177"/>
    </row>
    <row r="15" s="145" customFormat="1" customHeight="1" spans="1:7">
      <c r="A15" s="168"/>
      <c r="B15" s="170"/>
      <c r="C15" s="169"/>
      <c r="D15" s="171"/>
      <c r="E15" s="171"/>
      <c r="F15" s="171"/>
      <c r="G15" s="171"/>
    </row>
    <row r="16" s="145" customFormat="1" customHeight="1" spans="1:7">
      <c r="A16" s="168"/>
      <c r="B16" s="170"/>
      <c r="C16" s="170" t="s">
        <v>328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5" customFormat="1" customHeight="1" spans="1:7">
      <c r="A17" s="168"/>
      <c r="B17" s="170"/>
      <c r="C17" s="170"/>
      <c r="D17" s="173"/>
      <c r="E17" s="173"/>
      <c r="F17" s="173"/>
      <c r="G17" s="174"/>
    </row>
    <row r="18" s="145" customFormat="1" customHeight="1" spans="1:7">
      <c r="A18" s="168" t="s">
        <v>329</v>
      </c>
      <c r="B18" s="175">
        <f>B7+B11</f>
        <v>494.24</v>
      </c>
      <c r="C18" s="175" t="s">
        <v>330</v>
      </c>
      <c r="D18" s="173">
        <f>SUM(D7+D16)</f>
        <v>494.24</v>
      </c>
      <c r="E18" s="173">
        <f>SUM(E7+E16)</f>
        <v>494.24</v>
      </c>
      <c r="F18" s="173">
        <f>SUM(F7+F16)</f>
        <v>0</v>
      </c>
      <c r="G18" s="173">
        <f>SUM(G7+G16)</f>
        <v>0</v>
      </c>
    </row>
    <row r="19" customHeight="1" spans="1:7">
      <c r="A19" s="176" t="s">
        <v>331</v>
      </c>
      <c r="B19" s="176"/>
      <c r="C19" s="176"/>
      <c r="D19" s="176"/>
      <c r="E19" s="176"/>
      <c r="F19" s="176"/>
      <c r="G19" s="176"/>
    </row>
    <row r="20" customHeight="1" spans="1:7">
      <c r="A20" s="55" t="s">
        <v>332</v>
      </c>
      <c r="B20" s="55"/>
      <c r="C20" s="55"/>
      <c r="D20" s="55"/>
      <c r="E20" s="55"/>
      <c r="F20" s="55"/>
      <c r="G20" s="55"/>
    </row>
    <row r="21" customHeight="1" spans="1:6">
      <c r="A21" s="55" t="s">
        <v>333</v>
      </c>
      <c r="B21" s="55"/>
      <c r="C21" s="55"/>
      <c r="D21" s="55"/>
      <c r="E21" s="55"/>
      <c r="F21" s="55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workbookViewId="0">
      <selection activeCell="B7" sqref="B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16384" width="6.875" style="1"/>
  </cols>
  <sheetData>
    <row r="1" ht="20.1" customHeight="1" spans="1:1">
      <c r="A1" s="2" t="s">
        <v>334</v>
      </c>
    </row>
    <row r="2" ht="42" customHeight="1" spans="1:6">
      <c r="A2" s="124" t="s">
        <v>335</v>
      </c>
      <c r="B2" s="96"/>
      <c r="C2" s="96"/>
      <c r="D2" s="96"/>
      <c r="E2" s="96"/>
      <c r="F2" s="96"/>
    </row>
    <row r="3" ht="20.1" customHeight="1" spans="1:6">
      <c r="A3" s="109"/>
      <c r="B3" s="96"/>
      <c r="C3" s="96"/>
      <c r="D3" s="96"/>
      <c r="E3" s="96"/>
      <c r="F3" s="96"/>
    </row>
    <row r="4" ht="30.75" customHeight="1" spans="1:6">
      <c r="A4" s="10"/>
      <c r="B4" s="9"/>
      <c r="C4" s="9"/>
      <c r="D4" s="9"/>
      <c r="E4" s="9"/>
      <c r="F4" s="135" t="s">
        <v>313</v>
      </c>
    </row>
    <row r="5" ht="20.1" customHeight="1" spans="1:6">
      <c r="A5" s="38" t="s">
        <v>336</v>
      </c>
      <c r="B5" s="38"/>
      <c r="C5" s="136" t="s">
        <v>337</v>
      </c>
      <c r="D5" s="38" t="s">
        <v>338</v>
      </c>
      <c r="E5" s="38"/>
      <c r="F5" s="38"/>
    </row>
    <row r="6" ht="20.1" customHeight="1" spans="1:6">
      <c r="A6" s="69" t="s">
        <v>339</v>
      </c>
      <c r="B6" s="69" t="s">
        <v>340</v>
      </c>
      <c r="C6" s="38"/>
      <c r="D6" s="69" t="s">
        <v>341</v>
      </c>
      <c r="E6" s="69" t="s">
        <v>342</v>
      </c>
      <c r="F6" s="69" t="s">
        <v>343</v>
      </c>
    </row>
    <row r="7" ht="20.1" customHeight="1" spans="1:6">
      <c r="A7" s="69"/>
      <c r="B7" s="137" t="s">
        <v>318</v>
      </c>
      <c r="C7" s="138">
        <f>C8+C12+C18+C22</f>
        <v>449.77</v>
      </c>
      <c r="D7" s="139">
        <f>E7+F7</f>
        <v>494.24</v>
      </c>
      <c r="E7" s="138">
        <f>E8+E12+E18+E22</f>
        <v>487.04</v>
      </c>
      <c r="F7" s="140">
        <f>F8</f>
        <v>7.2</v>
      </c>
    </row>
    <row r="8" ht="20.1" customHeight="1" spans="1:6">
      <c r="A8" s="21">
        <v>201</v>
      </c>
      <c r="B8" s="22" t="s">
        <v>344</v>
      </c>
      <c r="C8" s="138">
        <f>C9</f>
        <v>345.65</v>
      </c>
      <c r="D8" s="139">
        <f t="shared" ref="D8:D24" si="0">E8+F8</f>
        <v>377.57</v>
      </c>
      <c r="E8" s="138">
        <f>E9</f>
        <v>370.37</v>
      </c>
      <c r="F8" s="140">
        <f>F9</f>
        <v>7.2</v>
      </c>
    </row>
    <row r="9" ht="20.1" customHeight="1" spans="1:6">
      <c r="A9" s="21" t="s">
        <v>345</v>
      </c>
      <c r="B9" s="22" t="s">
        <v>346</v>
      </c>
      <c r="C9" s="138">
        <f>C10+C11</f>
        <v>345.65</v>
      </c>
      <c r="D9" s="139">
        <f t="shared" si="0"/>
        <v>377.57</v>
      </c>
      <c r="E9" s="138">
        <f>E10</f>
        <v>370.37</v>
      </c>
      <c r="F9" s="140">
        <f>F11</f>
        <v>7.2</v>
      </c>
    </row>
    <row r="10" ht="20.1" customHeight="1" spans="1:6">
      <c r="A10" s="21" t="s">
        <v>347</v>
      </c>
      <c r="B10" s="22" t="s">
        <v>348</v>
      </c>
      <c r="C10" s="138">
        <v>338.45</v>
      </c>
      <c r="D10" s="139">
        <f t="shared" si="0"/>
        <v>370.37</v>
      </c>
      <c r="E10" s="138">
        <v>370.37</v>
      </c>
      <c r="F10" s="140"/>
    </row>
    <row r="11" ht="20.1" customHeight="1" spans="1:6">
      <c r="A11" s="21" t="s">
        <v>349</v>
      </c>
      <c r="B11" s="22" t="s">
        <v>350</v>
      </c>
      <c r="C11" s="138">
        <v>7.2</v>
      </c>
      <c r="D11" s="139">
        <f t="shared" si="0"/>
        <v>7.2</v>
      </c>
      <c r="E11" s="138"/>
      <c r="F11" s="140">
        <v>7.2</v>
      </c>
    </row>
    <row r="12" ht="20.1" customHeight="1" spans="1:6">
      <c r="A12" s="21">
        <v>208</v>
      </c>
      <c r="B12" s="22" t="s">
        <v>351</v>
      </c>
      <c r="C12" s="138">
        <f>C13</f>
        <v>62.13</v>
      </c>
      <c r="D12" s="139">
        <f t="shared" si="0"/>
        <v>73.29</v>
      </c>
      <c r="E12" s="138">
        <f>E13</f>
        <v>73.29</v>
      </c>
      <c r="F12" s="140"/>
    </row>
    <row r="13" ht="20.1" customHeight="1" spans="1:6">
      <c r="A13" s="21" t="s">
        <v>352</v>
      </c>
      <c r="B13" s="22" t="s">
        <v>353</v>
      </c>
      <c r="C13" s="138">
        <f>SUM(C14:C17)</f>
        <v>62.13</v>
      </c>
      <c r="D13" s="139">
        <f t="shared" si="0"/>
        <v>73.29</v>
      </c>
      <c r="E13" s="138">
        <v>73.29</v>
      </c>
      <c r="F13" s="140"/>
    </row>
    <row r="14" ht="20.1" customHeight="1" spans="1:6">
      <c r="A14" s="21" t="s">
        <v>354</v>
      </c>
      <c r="B14" s="22" t="s">
        <v>355</v>
      </c>
      <c r="C14" s="138"/>
      <c r="D14" s="139">
        <f t="shared" si="0"/>
        <v>0.25</v>
      </c>
      <c r="E14" s="138">
        <v>0.25</v>
      </c>
      <c r="F14" s="140"/>
    </row>
    <row r="15" ht="20.1" customHeight="1" spans="1:6">
      <c r="A15" s="21" t="s">
        <v>356</v>
      </c>
      <c r="B15" s="22" t="s">
        <v>357</v>
      </c>
      <c r="C15" s="138">
        <v>30.09</v>
      </c>
      <c r="D15" s="139">
        <f t="shared" si="0"/>
        <v>31.1</v>
      </c>
      <c r="E15" s="138">
        <v>31.1</v>
      </c>
      <c r="F15" s="140"/>
    </row>
    <row r="16" ht="20.1" customHeight="1" spans="1:6">
      <c r="A16" s="21" t="s">
        <v>358</v>
      </c>
      <c r="B16" s="22" t="s">
        <v>359</v>
      </c>
      <c r="C16" s="138">
        <v>12.04</v>
      </c>
      <c r="D16" s="139">
        <f t="shared" si="0"/>
        <v>12.44</v>
      </c>
      <c r="E16" s="138">
        <v>12.44</v>
      </c>
      <c r="F16" s="140"/>
    </row>
    <row r="17" ht="20.1" customHeight="1" spans="1:6">
      <c r="A17" s="21" t="s">
        <v>360</v>
      </c>
      <c r="B17" s="22" t="s">
        <v>361</v>
      </c>
      <c r="C17" s="138">
        <v>20</v>
      </c>
      <c r="D17" s="139">
        <f t="shared" si="0"/>
        <v>29.5</v>
      </c>
      <c r="E17" s="138">
        <v>29.5</v>
      </c>
      <c r="F17" s="140"/>
    </row>
    <row r="18" ht="20.1" customHeight="1" spans="1:6">
      <c r="A18" s="21">
        <v>210</v>
      </c>
      <c r="B18" s="22" t="s">
        <v>362</v>
      </c>
      <c r="C18" s="138">
        <f>C19</f>
        <v>23.94</v>
      </c>
      <c r="D18" s="139">
        <f t="shared" si="0"/>
        <v>24.72</v>
      </c>
      <c r="E18" s="138">
        <v>24.72</v>
      </c>
      <c r="F18" s="140"/>
    </row>
    <row r="19" ht="20.1" customHeight="1" spans="1:6">
      <c r="A19" s="21" t="s">
        <v>363</v>
      </c>
      <c r="B19" s="22" t="s">
        <v>364</v>
      </c>
      <c r="C19" s="138">
        <f>C20</f>
        <v>23.94</v>
      </c>
      <c r="D19" s="139">
        <f t="shared" si="0"/>
        <v>24.72</v>
      </c>
      <c r="E19" s="138">
        <v>24.72</v>
      </c>
      <c r="F19" s="140"/>
    </row>
    <row r="20" ht="20.1" customHeight="1" spans="1:6">
      <c r="A20" s="21" t="s">
        <v>365</v>
      </c>
      <c r="B20" s="22" t="s">
        <v>366</v>
      </c>
      <c r="C20" s="138">
        <v>23.94</v>
      </c>
      <c r="D20" s="139">
        <f t="shared" si="0"/>
        <v>17</v>
      </c>
      <c r="E20" s="138">
        <v>17</v>
      </c>
      <c r="F20" s="140"/>
    </row>
    <row r="21" ht="20.1" customHeight="1" spans="1:6">
      <c r="A21" s="21" t="s">
        <v>367</v>
      </c>
      <c r="B21" s="22" t="s">
        <v>368</v>
      </c>
      <c r="C21" s="138"/>
      <c r="D21" s="139">
        <f t="shared" si="0"/>
        <v>7.72</v>
      </c>
      <c r="E21" s="138">
        <v>7.72</v>
      </c>
      <c r="F21" s="140"/>
    </row>
    <row r="22" ht="20.1" customHeight="1" spans="1:6">
      <c r="A22" s="21">
        <v>221</v>
      </c>
      <c r="B22" s="22" t="s">
        <v>369</v>
      </c>
      <c r="C22" s="138">
        <f>C23</f>
        <v>18.05</v>
      </c>
      <c r="D22" s="139">
        <f t="shared" si="0"/>
        <v>18.66</v>
      </c>
      <c r="E22" s="138">
        <f>E23</f>
        <v>18.66</v>
      </c>
      <c r="F22" s="140"/>
    </row>
    <row r="23" ht="20.1" customHeight="1" spans="1:6">
      <c r="A23" s="21" t="s">
        <v>370</v>
      </c>
      <c r="B23" s="22" t="s">
        <v>371</v>
      </c>
      <c r="C23" s="138">
        <v>18.05</v>
      </c>
      <c r="D23" s="139">
        <f t="shared" si="0"/>
        <v>18.66</v>
      </c>
      <c r="E23" s="138">
        <v>18.66</v>
      </c>
      <c r="F23" s="140"/>
    </row>
    <row r="24" ht="20.1" customHeight="1" spans="1:6">
      <c r="A24" s="21" t="s">
        <v>372</v>
      </c>
      <c r="B24" s="22" t="s">
        <v>373</v>
      </c>
      <c r="C24" s="138">
        <f>C23</f>
        <v>18.05</v>
      </c>
      <c r="D24" s="139">
        <f t="shared" si="0"/>
        <v>18.66</v>
      </c>
      <c r="E24" s="138">
        <v>18.66</v>
      </c>
      <c r="F24" s="140"/>
    </row>
    <row r="25" ht="20.1" customHeight="1" spans="1:6">
      <c r="A25" s="23"/>
      <c r="B25" s="22"/>
      <c r="C25" s="138"/>
      <c r="D25" s="139"/>
      <c r="E25" s="138"/>
      <c r="F25" s="140"/>
    </row>
    <row r="26" ht="20.1" customHeight="1" spans="1:6">
      <c r="A26" s="21"/>
      <c r="B26" s="30"/>
      <c r="C26" s="141"/>
      <c r="D26" s="142"/>
      <c r="E26" s="143"/>
      <c r="F26" s="144"/>
    </row>
    <row r="27" ht="20.1" customHeight="1" spans="1:6">
      <c r="A27" s="108" t="s">
        <v>374</v>
      </c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E31" s="3"/>
      <c r="F31" s="3"/>
    </row>
    <row r="32" customHeight="1" spans="1:6">
      <c r="A32" s="3"/>
      <c r="B32" s="3"/>
      <c r="C32" s="3"/>
      <c r="E32" s="3"/>
      <c r="F32" s="3"/>
    </row>
    <row r="33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showGridLines="0" showZeros="0" workbookViewId="0">
      <selection activeCell="G14" sqref="G14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16384" width="6.875" style="1"/>
  </cols>
  <sheetData>
    <row r="1" customHeight="1" spans="1:5">
      <c r="A1" s="2" t="s">
        <v>375</v>
      </c>
      <c r="E1" s="123"/>
    </row>
    <row r="2" ht="34.5" customHeight="1" spans="1:5">
      <c r="A2" s="124" t="s">
        <v>376</v>
      </c>
      <c r="B2" s="125"/>
      <c r="C2" s="125"/>
      <c r="D2" s="125"/>
      <c r="E2" s="125"/>
    </row>
    <row r="3" customHeight="1" spans="1:5">
      <c r="A3" s="125"/>
      <c r="B3" s="125"/>
      <c r="C3" s="125"/>
      <c r="D3" s="125"/>
      <c r="E3" s="125"/>
    </row>
    <row r="4" s="110" customFormat="1" ht="30.75" customHeight="1" spans="1:5">
      <c r="A4" s="10"/>
      <c r="B4" s="9"/>
      <c r="C4" s="9"/>
      <c r="D4" s="9"/>
      <c r="E4" s="126" t="s">
        <v>313</v>
      </c>
    </row>
    <row r="5" s="110" customFormat="1" customHeight="1" spans="1:5">
      <c r="A5" s="38" t="s">
        <v>377</v>
      </c>
      <c r="B5" s="38"/>
      <c r="C5" s="38" t="s">
        <v>378</v>
      </c>
      <c r="D5" s="38"/>
      <c r="E5" s="38"/>
    </row>
    <row r="6" s="110" customFormat="1" customHeight="1" spans="1:5">
      <c r="A6" s="38" t="s">
        <v>339</v>
      </c>
      <c r="B6" s="38" t="s">
        <v>340</v>
      </c>
      <c r="C6" s="38" t="s">
        <v>318</v>
      </c>
      <c r="D6" s="38" t="s">
        <v>379</v>
      </c>
      <c r="E6" s="38" t="s">
        <v>380</v>
      </c>
    </row>
    <row r="7" s="110" customFormat="1" customHeight="1" spans="1:10">
      <c r="A7" s="127" t="s">
        <v>381</v>
      </c>
      <c r="B7" s="128" t="s">
        <v>382</v>
      </c>
      <c r="C7" s="48">
        <v>487.04</v>
      </c>
      <c r="D7" s="48">
        <f>D8+D35</f>
        <v>358.86</v>
      </c>
      <c r="E7" s="48">
        <f>E19+E39</f>
        <v>128.19</v>
      </c>
      <c r="J7" s="94"/>
    </row>
    <row r="8" s="110" customFormat="1" customHeight="1" spans="1:7">
      <c r="A8" s="129" t="s">
        <v>383</v>
      </c>
      <c r="B8" s="52" t="s">
        <v>384</v>
      </c>
      <c r="C8" s="48">
        <f t="shared" ref="C8:C40" si="0">D8+E8</f>
        <v>323.67</v>
      </c>
      <c r="D8" s="130">
        <v>323.67</v>
      </c>
      <c r="E8" s="48"/>
      <c r="G8" s="94"/>
    </row>
    <row r="9" s="110" customFormat="1" customHeight="1" spans="1:11">
      <c r="A9" s="129" t="s">
        <v>385</v>
      </c>
      <c r="B9" s="52" t="s">
        <v>386</v>
      </c>
      <c r="C9" s="48">
        <f t="shared" si="0"/>
        <v>77.57</v>
      </c>
      <c r="D9" s="48">
        <v>77.57</v>
      </c>
      <c r="E9" s="48"/>
      <c r="F9" s="94"/>
      <c r="G9" s="94"/>
      <c r="K9" s="94"/>
    </row>
    <row r="10" s="110" customFormat="1" customHeight="1" spans="1:8">
      <c r="A10" s="129" t="s">
        <v>387</v>
      </c>
      <c r="B10" s="52" t="s">
        <v>388</v>
      </c>
      <c r="C10" s="48">
        <f t="shared" si="0"/>
        <v>3.41</v>
      </c>
      <c r="D10" s="48">
        <v>3.41</v>
      </c>
      <c r="E10" s="48"/>
      <c r="F10" s="94"/>
      <c r="H10" s="94"/>
    </row>
    <row r="11" s="110" customFormat="1" customHeight="1" spans="1:8">
      <c r="A11" s="129" t="s">
        <v>389</v>
      </c>
      <c r="B11" s="52" t="s">
        <v>390</v>
      </c>
      <c r="C11" s="48">
        <f t="shared" si="0"/>
        <v>74.53</v>
      </c>
      <c r="D11" s="48">
        <v>74.53</v>
      </c>
      <c r="E11" s="48"/>
      <c r="F11" s="94"/>
      <c r="G11" s="94"/>
      <c r="H11" s="94"/>
    </row>
    <row r="12" s="110" customFormat="1" customHeight="1" spans="1:10">
      <c r="A12" s="129" t="s">
        <v>391</v>
      </c>
      <c r="B12" s="52" t="s">
        <v>392</v>
      </c>
      <c r="C12" s="48">
        <f t="shared" si="0"/>
        <v>31.1</v>
      </c>
      <c r="D12" s="48">
        <v>31.1</v>
      </c>
      <c r="E12" s="48"/>
      <c r="F12" s="94"/>
      <c r="J12" s="94"/>
    </row>
    <row r="13" s="110" customFormat="1" customHeight="1" spans="1:11">
      <c r="A13" s="129" t="s">
        <v>393</v>
      </c>
      <c r="B13" s="52" t="s">
        <v>394</v>
      </c>
      <c r="C13" s="48">
        <f t="shared" si="0"/>
        <v>12.44</v>
      </c>
      <c r="D13" s="48">
        <v>12.44</v>
      </c>
      <c r="E13" s="48"/>
      <c r="F13" s="94"/>
      <c r="G13" s="94"/>
      <c r="K13" s="94"/>
    </row>
    <row r="14" s="110" customFormat="1" customHeight="1" spans="1:11">
      <c r="A14" s="129" t="s">
        <v>395</v>
      </c>
      <c r="B14" s="52" t="s">
        <v>396</v>
      </c>
      <c r="C14" s="48">
        <f t="shared" si="0"/>
        <v>17</v>
      </c>
      <c r="D14" s="48">
        <v>17</v>
      </c>
      <c r="E14" s="48"/>
      <c r="F14" s="94"/>
      <c r="G14" s="94"/>
      <c r="K14" s="94"/>
    </row>
    <row r="15" s="110" customFormat="1" customHeight="1" spans="1:11">
      <c r="A15" s="129" t="s">
        <v>397</v>
      </c>
      <c r="B15" s="52" t="s">
        <v>398</v>
      </c>
      <c r="C15" s="48">
        <f t="shared" si="0"/>
        <v>1.56</v>
      </c>
      <c r="D15" s="48">
        <v>1.56</v>
      </c>
      <c r="E15" s="48"/>
      <c r="F15" s="94"/>
      <c r="G15" s="94"/>
      <c r="K15" s="94"/>
    </row>
    <row r="16" s="110" customFormat="1" customHeight="1" spans="1:11">
      <c r="A16" s="129" t="s">
        <v>399</v>
      </c>
      <c r="B16" s="52" t="s">
        <v>400</v>
      </c>
      <c r="C16" s="48">
        <f t="shared" si="0"/>
        <v>18.66</v>
      </c>
      <c r="D16" s="48">
        <v>18.66</v>
      </c>
      <c r="E16" s="48"/>
      <c r="F16" s="94"/>
      <c r="G16" s="94"/>
      <c r="K16" s="94"/>
    </row>
    <row r="17" s="110" customFormat="1" customHeight="1" spans="1:11">
      <c r="A17" s="129" t="s">
        <v>401</v>
      </c>
      <c r="B17" s="52" t="s">
        <v>402</v>
      </c>
      <c r="C17" s="48">
        <f t="shared" si="0"/>
        <v>83.89</v>
      </c>
      <c r="D17" s="48">
        <v>83.89</v>
      </c>
      <c r="E17" s="48"/>
      <c r="F17" s="94"/>
      <c r="G17" s="94"/>
      <c r="K17" s="94"/>
    </row>
    <row r="18" s="110" customFormat="1" customHeight="1" spans="1:11">
      <c r="A18" s="129" t="s">
        <v>403</v>
      </c>
      <c r="B18" s="52" t="s">
        <v>404</v>
      </c>
      <c r="C18" s="48">
        <f t="shared" si="0"/>
        <v>3.52</v>
      </c>
      <c r="D18" s="48">
        <v>3.52</v>
      </c>
      <c r="E18" s="48"/>
      <c r="F18" s="94"/>
      <c r="G18" s="94"/>
      <c r="K18" s="94"/>
    </row>
    <row r="19" s="110" customFormat="1" customHeight="1" spans="1:11">
      <c r="A19" s="129" t="s">
        <v>405</v>
      </c>
      <c r="B19" s="52" t="s">
        <v>406</v>
      </c>
      <c r="C19" s="48">
        <f t="shared" si="0"/>
        <v>126.19</v>
      </c>
      <c r="D19" s="48"/>
      <c r="E19" s="48">
        <v>126.19</v>
      </c>
      <c r="F19" s="94"/>
      <c r="G19" s="94"/>
      <c r="K19" s="94"/>
    </row>
    <row r="20" s="110" customFormat="1" customHeight="1" spans="1:11">
      <c r="A20" s="129" t="s">
        <v>407</v>
      </c>
      <c r="B20" s="52" t="s">
        <v>408</v>
      </c>
      <c r="C20" s="48">
        <f t="shared" si="0"/>
        <v>17</v>
      </c>
      <c r="D20" s="48"/>
      <c r="E20" s="48">
        <v>17</v>
      </c>
      <c r="F20" s="94"/>
      <c r="G20" s="94"/>
      <c r="K20" s="94"/>
    </row>
    <row r="21" s="110" customFormat="1" customHeight="1" spans="1:11">
      <c r="A21" s="129" t="s">
        <v>409</v>
      </c>
      <c r="B21" s="52" t="s">
        <v>410</v>
      </c>
      <c r="C21" s="48">
        <f t="shared" si="0"/>
        <v>5</v>
      </c>
      <c r="D21" s="48"/>
      <c r="E21" s="48">
        <v>5</v>
      </c>
      <c r="F21" s="94"/>
      <c r="G21" s="94"/>
      <c r="K21" s="94"/>
    </row>
    <row r="22" s="110" customFormat="1" customHeight="1" spans="1:11">
      <c r="A22" s="129" t="s">
        <v>411</v>
      </c>
      <c r="B22" s="52" t="s">
        <v>412</v>
      </c>
      <c r="C22" s="48">
        <f t="shared" si="0"/>
        <v>3</v>
      </c>
      <c r="D22" s="48"/>
      <c r="E22" s="48">
        <v>3</v>
      </c>
      <c r="F22" s="94"/>
      <c r="G22" s="94"/>
      <c r="K22" s="94"/>
    </row>
    <row r="23" s="110" customFormat="1" customHeight="1" spans="1:11">
      <c r="A23" s="129" t="s">
        <v>413</v>
      </c>
      <c r="B23" s="52" t="s">
        <v>414</v>
      </c>
      <c r="C23" s="48">
        <f t="shared" si="0"/>
        <v>2</v>
      </c>
      <c r="D23" s="48"/>
      <c r="E23" s="48">
        <v>2</v>
      </c>
      <c r="F23" s="94"/>
      <c r="G23" s="94"/>
      <c r="K23" s="94"/>
    </row>
    <row r="24" s="110" customFormat="1" customHeight="1" spans="1:7">
      <c r="A24" s="129" t="s">
        <v>415</v>
      </c>
      <c r="B24" s="89" t="s">
        <v>416</v>
      </c>
      <c r="C24" s="48">
        <f t="shared" si="0"/>
        <v>45</v>
      </c>
      <c r="D24" s="48"/>
      <c r="E24" s="48">
        <v>45</v>
      </c>
      <c r="F24" s="94"/>
      <c r="G24" s="94"/>
    </row>
    <row r="25" s="110" customFormat="1" customHeight="1" spans="1:11">
      <c r="A25" s="129" t="s">
        <v>417</v>
      </c>
      <c r="B25" s="131" t="s">
        <v>418</v>
      </c>
      <c r="C25" s="48">
        <f t="shared" si="0"/>
        <v>2</v>
      </c>
      <c r="D25" s="48"/>
      <c r="E25" s="48">
        <v>2</v>
      </c>
      <c r="F25" s="94"/>
      <c r="G25" s="94"/>
      <c r="H25" s="94"/>
      <c r="K25" s="94"/>
    </row>
    <row r="26" s="110" customFormat="1" customHeight="1" spans="1:10">
      <c r="A26" s="129" t="s">
        <v>419</v>
      </c>
      <c r="B26" s="131" t="s">
        <v>420</v>
      </c>
      <c r="C26" s="48">
        <f t="shared" si="0"/>
        <v>3</v>
      </c>
      <c r="D26" s="48"/>
      <c r="E26" s="48">
        <v>3</v>
      </c>
      <c r="F26" s="94"/>
      <c r="G26" s="94"/>
      <c r="H26" s="94"/>
      <c r="I26" s="94"/>
      <c r="J26" s="94"/>
    </row>
    <row r="27" s="110" customFormat="1" customHeight="1" spans="1:8">
      <c r="A27" s="129" t="s">
        <v>421</v>
      </c>
      <c r="B27" s="131" t="s">
        <v>422</v>
      </c>
      <c r="C27" s="48">
        <f t="shared" si="0"/>
        <v>3.23</v>
      </c>
      <c r="D27" s="48"/>
      <c r="E27" s="48">
        <v>3.23</v>
      </c>
      <c r="F27" s="94"/>
      <c r="G27" s="94"/>
      <c r="H27" s="94"/>
    </row>
    <row r="28" s="110" customFormat="1" customHeight="1" spans="1:9">
      <c r="A28" s="129" t="s">
        <v>423</v>
      </c>
      <c r="B28" s="131" t="s">
        <v>424</v>
      </c>
      <c r="C28" s="48">
        <f t="shared" si="0"/>
        <v>8</v>
      </c>
      <c r="D28" s="48"/>
      <c r="E28" s="48">
        <v>8</v>
      </c>
      <c r="F28" s="94"/>
      <c r="I28" s="94"/>
    </row>
    <row r="29" s="110" customFormat="1" customHeight="1" spans="1:19">
      <c r="A29" s="129" t="s">
        <v>425</v>
      </c>
      <c r="B29" s="131" t="s">
        <v>426</v>
      </c>
      <c r="C29" s="48">
        <f t="shared" si="0"/>
        <v>3.73</v>
      </c>
      <c r="D29" s="48"/>
      <c r="E29" s="48">
        <v>3.73</v>
      </c>
      <c r="F29" s="94"/>
      <c r="G29" s="94"/>
      <c r="J29" s="94"/>
      <c r="S29" s="94"/>
    </row>
    <row r="30" s="110" customFormat="1" customHeight="1" spans="1:9">
      <c r="A30" s="129" t="s">
        <v>427</v>
      </c>
      <c r="B30" s="89" t="s">
        <v>428</v>
      </c>
      <c r="C30" s="48">
        <f t="shared" si="0"/>
        <v>3.18</v>
      </c>
      <c r="D30" s="48"/>
      <c r="E30" s="48">
        <v>3.18</v>
      </c>
      <c r="F30" s="94"/>
      <c r="G30" s="94"/>
      <c r="H30" s="94"/>
      <c r="I30" s="94"/>
    </row>
    <row r="31" s="110" customFormat="1" customHeight="1" spans="1:7">
      <c r="A31" s="129" t="s">
        <v>429</v>
      </c>
      <c r="B31" s="131" t="s">
        <v>430</v>
      </c>
      <c r="C31" s="48">
        <f t="shared" si="0"/>
        <v>6.17</v>
      </c>
      <c r="D31" s="48"/>
      <c r="E31" s="48">
        <v>6.17</v>
      </c>
      <c r="F31" s="94"/>
      <c r="G31" s="94"/>
    </row>
    <row r="32" s="110" customFormat="1" customHeight="1" spans="1:16">
      <c r="A32" s="129" t="s">
        <v>431</v>
      </c>
      <c r="B32" s="131" t="s">
        <v>432</v>
      </c>
      <c r="C32" s="48">
        <f t="shared" si="0"/>
        <v>3</v>
      </c>
      <c r="D32" s="48"/>
      <c r="E32" s="48">
        <v>3</v>
      </c>
      <c r="F32" s="94"/>
      <c r="G32" s="94"/>
      <c r="I32" s="94"/>
      <c r="P32" s="94"/>
    </row>
    <row r="33" s="110" customFormat="1" customHeight="1" spans="1:16">
      <c r="A33" s="129" t="s">
        <v>433</v>
      </c>
      <c r="B33" s="131" t="s">
        <v>434</v>
      </c>
      <c r="C33" s="48">
        <f t="shared" si="0"/>
        <v>2</v>
      </c>
      <c r="D33" s="48"/>
      <c r="E33" s="48">
        <v>2</v>
      </c>
      <c r="F33" s="94"/>
      <c r="G33" s="94"/>
      <c r="H33" s="94"/>
      <c r="P33" s="94"/>
    </row>
    <row r="34" s="110" customFormat="1" ht="17.25" customHeight="1" spans="1:9">
      <c r="A34" s="129" t="s">
        <v>435</v>
      </c>
      <c r="B34" s="131" t="s">
        <v>436</v>
      </c>
      <c r="C34" s="48">
        <f t="shared" si="0"/>
        <v>19.87</v>
      </c>
      <c r="D34" s="48"/>
      <c r="E34" s="48">
        <v>19.87</v>
      </c>
      <c r="F34" s="94"/>
      <c r="G34" s="94"/>
      <c r="H34" s="94"/>
      <c r="I34" s="94"/>
    </row>
    <row r="35" s="110" customFormat="1" ht="17.25" customHeight="1" spans="1:8">
      <c r="A35" s="129" t="s">
        <v>437</v>
      </c>
      <c r="B35" s="52" t="s">
        <v>438</v>
      </c>
      <c r="C35" s="48">
        <f t="shared" si="0"/>
        <v>35.19</v>
      </c>
      <c r="D35" s="130">
        <v>35.19</v>
      </c>
      <c r="E35" s="48"/>
      <c r="F35" s="94"/>
      <c r="H35" s="94"/>
    </row>
    <row r="36" s="110" customFormat="1" ht="17.25" customHeight="1" spans="1:7">
      <c r="A36" s="129" t="s">
        <v>439</v>
      </c>
      <c r="B36" s="131" t="s">
        <v>440</v>
      </c>
      <c r="C36" s="48">
        <f t="shared" si="0"/>
        <v>1.24</v>
      </c>
      <c r="D36" s="48">
        <v>1.24</v>
      </c>
      <c r="E36" s="48"/>
      <c r="F36" s="94"/>
      <c r="G36" s="94"/>
    </row>
    <row r="37" s="110" customFormat="1" ht="17.25" customHeight="1" spans="1:8">
      <c r="A37" s="129" t="s">
        <v>441</v>
      </c>
      <c r="B37" s="131" t="s">
        <v>404</v>
      </c>
      <c r="C37" s="48">
        <f t="shared" si="0"/>
        <v>4.2</v>
      </c>
      <c r="D37" s="48">
        <v>4.2</v>
      </c>
      <c r="E37" s="48"/>
      <c r="F37" s="94"/>
      <c r="G37" s="94"/>
      <c r="H37" s="94"/>
    </row>
    <row r="38" s="110" customFormat="1" ht="17.25" customHeight="1" spans="1:8">
      <c r="A38" s="129" t="s">
        <v>442</v>
      </c>
      <c r="B38" s="131" t="s">
        <v>443</v>
      </c>
      <c r="C38" s="48">
        <f t="shared" si="0"/>
        <v>29.75</v>
      </c>
      <c r="D38" s="48">
        <v>29.75</v>
      </c>
      <c r="E38" s="48"/>
      <c r="F38" s="94"/>
      <c r="G38" s="94"/>
      <c r="H38" s="94"/>
    </row>
    <row r="39" s="110" customFormat="1" ht="17.25" customHeight="1" spans="1:8">
      <c r="A39" s="129" t="s">
        <v>444</v>
      </c>
      <c r="B39" s="131" t="s">
        <v>445</v>
      </c>
      <c r="C39" s="48">
        <f t="shared" si="0"/>
        <v>2</v>
      </c>
      <c r="D39" s="48"/>
      <c r="E39" s="48">
        <v>2</v>
      </c>
      <c r="F39" s="94"/>
      <c r="G39" s="94"/>
      <c r="H39" s="94"/>
    </row>
    <row r="40" s="110" customFormat="1" ht="17.25" customHeight="1" spans="1:8">
      <c r="A40" s="129" t="s">
        <v>446</v>
      </c>
      <c r="B40" s="131" t="s">
        <v>447</v>
      </c>
      <c r="C40" s="48">
        <f t="shared" si="0"/>
        <v>2</v>
      </c>
      <c r="D40" s="48"/>
      <c r="E40" s="48">
        <v>2</v>
      </c>
      <c r="F40" s="94"/>
      <c r="G40" s="94"/>
      <c r="H40" s="94"/>
    </row>
    <row r="41" s="110" customFormat="1" ht="17.25" customHeight="1" spans="1:6">
      <c r="A41" s="132"/>
      <c r="B41" s="132"/>
      <c r="C41" s="133"/>
      <c r="D41" s="133"/>
      <c r="E41" s="133"/>
      <c r="F41" s="94"/>
    </row>
    <row r="42" customHeight="1" spans="1:5">
      <c r="A42" s="1" t="s">
        <v>448</v>
      </c>
      <c r="C42" s="134"/>
      <c r="D42" s="134"/>
      <c r="E42" s="134"/>
    </row>
    <row r="43" customHeight="1" spans="4:14">
      <c r="D43" s="3"/>
      <c r="E43" s="3"/>
      <c r="F43" s="3"/>
      <c r="N43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L17" sqref="L17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ht="20.1" customHeight="1" spans="1:12">
      <c r="A1" s="2" t="s">
        <v>449</v>
      </c>
      <c r="L1" s="118"/>
    </row>
    <row r="2" ht="27" spans="1:12">
      <c r="A2" s="95" t="s">
        <v>450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ht="20.1" customHeight="1" spans="1:12">
      <c r="A3" s="109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ht="30.75" customHeight="1" spans="1:1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" t="s">
        <v>313</v>
      </c>
    </row>
    <row r="5" ht="20.1" customHeight="1" spans="1:12">
      <c r="A5" s="38" t="s">
        <v>337</v>
      </c>
      <c r="B5" s="38"/>
      <c r="C5" s="38"/>
      <c r="D5" s="38"/>
      <c r="E5" s="38"/>
      <c r="F5" s="100"/>
      <c r="G5" s="38" t="s">
        <v>338</v>
      </c>
      <c r="H5" s="38"/>
      <c r="I5" s="38"/>
      <c r="J5" s="38"/>
      <c r="K5" s="38"/>
      <c r="L5" s="38"/>
    </row>
    <row r="6" ht="14.25" spans="1:12">
      <c r="A6" s="69" t="s">
        <v>318</v>
      </c>
      <c r="B6" s="111" t="s">
        <v>451</v>
      </c>
      <c r="C6" s="69" t="s">
        <v>452</v>
      </c>
      <c r="D6" s="69"/>
      <c r="E6" s="69"/>
      <c r="F6" s="112" t="s">
        <v>453</v>
      </c>
      <c r="G6" s="113" t="s">
        <v>318</v>
      </c>
      <c r="H6" s="15" t="s">
        <v>451</v>
      </c>
      <c r="I6" s="69" t="s">
        <v>452</v>
      </c>
      <c r="J6" s="69"/>
      <c r="K6" s="119"/>
      <c r="L6" s="69" t="s">
        <v>453</v>
      </c>
    </row>
    <row r="7" ht="28.5" spans="1:12">
      <c r="A7" s="101"/>
      <c r="B7" s="14"/>
      <c r="C7" s="102" t="s">
        <v>341</v>
      </c>
      <c r="D7" s="114" t="s">
        <v>454</v>
      </c>
      <c r="E7" s="114" t="s">
        <v>455</v>
      </c>
      <c r="F7" s="101"/>
      <c r="G7" s="115"/>
      <c r="H7" s="14"/>
      <c r="I7" s="120" t="s">
        <v>341</v>
      </c>
      <c r="J7" s="114" t="s">
        <v>454</v>
      </c>
      <c r="K7" s="121" t="s">
        <v>455</v>
      </c>
      <c r="L7" s="101"/>
    </row>
    <row r="8" ht="20.1" customHeight="1" spans="1:12">
      <c r="A8" s="116">
        <v>11</v>
      </c>
      <c r="B8" s="116"/>
      <c r="C8" s="116">
        <v>3</v>
      </c>
      <c r="D8" s="116"/>
      <c r="E8" s="116">
        <v>3</v>
      </c>
      <c r="F8" s="117">
        <v>8</v>
      </c>
      <c r="G8" s="50">
        <v>11</v>
      </c>
      <c r="H8" s="31"/>
      <c r="I8" s="122">
        <v>3</v>
      </c>
      <c r="J8" s="60"/>
      <c r="K8" s="50">
        <v>3</v>
      </c>
      <c r="L8" s="31">
        <v>8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ht="20.1" customHeight="1" spans="1:5">
      <c r="A1" s="2" t="s">
        <v>456</v>
      </c>
      <c r="E1" s="63"/>
    </row>
    <row r="2" ht="27" spans="1:5">
      <c r="A2" s="95" t="s">
        <v>457</v>
      </c>
      <c r="B2" s="96"/>
      <c r="C2" s="96"/>
      <c r="D2" s="96"/>
      <c r="E2" s="96"/>
    </row>
    <row r="3" ht="20.1" customHeight="1" spans="1:5">
      <c r="A3" s="96"/>
      <c r="B3" s="96"/>
      <c r="C3" s="96"/>
      <c r="D3" s="96"/>
      <c r="E3" s="96"/>
    </row>
    <row r="4" ht="30.75" customHeight="1" spans="1:5">
      <c r="A4" s="97"/>
      <c r="B4" s="98"/>
      <c r="C4" s="98"/>
      <c r="D4" s="98"/>
      <c r="E4" s="99" t="s">
        <v>313</v>
      </c>
    </row>
    <row r="5" ht="20.1" customHeight="1" spans="1:5">
      <c r="A5" s="38" t="s">
        <v>339</v>
      </c>
      <c r="B5" s="100" t="s">
        <v>340</v>
      </c>
      <c r="C5" s="38" t="s">
        <v>458</v>
      </c>
      <c r="D5" s="38"/>
      <c r="E5" s="38"/>
    </row>
    <row r="6" ht="20.1" customHeight="1" spans="1:5">
      <c r="A6" s="101"/>
      <c r="B6" s="101"/>
      <c r="C6" s="102" t="s">
        <v>318</v>
      </c>
      <c r="D6" s="102" t="s">
        <v>342</v>
      </c>
      <c r="E6" s="102" t="s">
        <v>343</v>
      </c>
    </row>
    <row r="7" ht="20.1" customHeight="1" spans="1:5">
      <c r="A7" s="103"/>
      <c r="B7" s="101"/>
      <c r="C7" s="104"/>
      <c r="D7" s="105"/>
      <c r="E7" s="102"/>
    </row>
    <row r="8" ht="20.1" customHeight="1" spans="1:5">
      <c r="A8" s="106"/>
      <c r="B8" s="107" t="s">
        <v>459</v>
      </c>
      <c r="C8" s="60"/>
      <c r="D8" s="50"/>
      <c r="E8" s="31"/>
    </row>
    <row r="9" ht="20.25" customHeight="1" spans="1:5">
      <c r="A9" s="108" t="s">
        <v>460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16384" width="6.875" style="1"/>
  </cols>
  <sheetData>
    <row r="1" customHeight="1" spans="1:251">
      <c r="A1" s="2" t="s">
        <v>461</v>
      </c>
      <c r="B1" s="61"/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</row>
    <row r="2" ht="33.75" customHeight="1" spans="1:251">
      <c r="A2" s="64" t="s">
        <v>462</v>
      </c>
      <c r="B2" s="65"/>
      <c r="C2" s="66"/>
      <c r="D2" s="6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</row>
    <row r="3" customHeight="1" spans="1:251">
      <c r="A3" s="65"/>
      <c r="B3" s="65"/>
      <c r="C3" s="66"/>
      <c r="D3" s="6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</row>
    <row r="4" ht="30.75" customHeight="1" spans="1:251">
      <c r="A4" s="10"/>
      <c r="B4" s="67"/>
      <c r="C4" s="68"/>
      <c r="D4" s="11" t="s">
        <v>313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</row>
    <row r="5" ht="23.25" customHeight="1" spans="1:251">
      <c r="A5" s="38" t="s">
        <v>314</v>
      </c>
      <c r="B5" s="38"/>
      <c r="C5" s="38" t="s">
        <v>315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</row>
    <row r="6" ht="24" customHeight="1" spans="1:251">
      <c r="A6" s="69" t="s">
        <v>316</v>
      </c>
      <c r="B6" s="70" t="s">
        <v>317</v>
      </c>
      <c r="C6" s="69" t="s">
        <v>316</v>
      </c>
      <c r="D6" s="69" t="s">
        <v>317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</row>
    <row r="7" customHeight="1" spans="1:251">
      <c r="A7" s="71" t="s">
        <v>463</v>
      </c>
      <c r="B7" s="72">
        <v>494.24</v>
      </c>
      <c r="C7" s="73" t="s">
        <v>344</v>
      </c>
      <c r="D7" s="74">
        <v>460.59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</row>
    <row r="8" customHeight="1" spans="1:251">
      <c r="A8" s="75" t="s">
        <v>464</v>
      </c>
      <c r="B8" s="31"/>
      <c r="C8" s="76" t="s">
        <v>465</v>
      </c>
      <c r="D8" s="77">
        <v>73.29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</row>
    <row r="9" customHeight="1" spans="1:251">
      <c r="A9" s="78" t="s">
        <v>466</v>
      </c>
      <c r="B9" s="72"/>
      <c r="C9" s="76" t="s">
        <v>467</v>
      </c>
      <c r="D9" s="77">
        <v>24.72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</row>
    <row r="10" customHeight="1" spans="1:251">
      <c r="A10" s="79" t="s">
        <v>468</v>
      </c>
      <c r="B10" s="80"/>
      <c r="C10" s="76" t="s">
        <v>369</v>
      </c>
      <c r="D10" s="77">
        <v>18.66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</row>
    <row r="11" customHeight="1" spans="1:251">
      <c r="A11" s="79" t="s">
        <v>469</v>
      </c>
      <c r="B11" s="80"/>
      <c r="C11" s="76"/>
      <c r="D11" s="77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</row>
    <row r="12" customHeight="1" spans="1:251">
      <c r="A12" s="79" t="s">
        <v>470</v>
      </c>
      <c r="B12" s="31"/>
      <c r="C12" s="81"/>
      <c r="D12" s="7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</row>
    <row r="13" customHeight="1" spans="1:251">
      <c r="A13" s="82"/>
      <c r="B13" s="83"/>
      <c r="C13" s="84"/>
      <c r="D13" s="8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</row>
    <row r="14" customHeight="1" spans="1:251">
      <c r="A14" s="86" t="s">
        <v>471</v>
      </c>
      <c r="B14" s="87">
        <f>SUM(B7:B12)</f>
        <v>494.24</v>
      </c>
      <c r="C14" s="88" t="s">
        <v>472</v>
      </c>
      <c r="D14" s="85">
        <v>577.26</v>
      </c>
      <c r="F14" s="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</row>
    <row r="15" customHeight="1" spans="1:251">
      <c r="A15" s="79" t="s">
        <v>473</v>
      </c>
      <c r="B15" s="87"/>
      <c r="C15" s="76" t="s">
        <v>474</v>
      </c>
      <c r="D15" s="85"/>
      <c r="E15" s="3"/>
      <c r="F15" s="3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</row>
    <row r="16" customHeight="1" spans="1:251">
      <c r="A16" s="89" t="s">
        <v>475</v>
      </c>
      <c r="B16" s="31">
        <v>83.02</v>
      </c>
      <c r="C16" s="84"/>
      <c r="D16" s="8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</row>
    <row r="17" customHeight="1" spans="1:7">
      <c r="A17" s="90" t="s">
        <v>476</v>
      </c>
      <c r="B17" s="83">
        <f>B14+B15+B16</f>
        <v>577.26</v>
      </c>
      <c r="C17" s="84" t="s">
        <v>477</v>
      </c>
      <c r="D17" s="85">
        <f>D14+D15</f>
        <v>577.26</v>
      </c>
      <c r="E17" s="91"/>
      <c r="F17" s="92"/>
      <c r="G17" s="92"/>
    </row>
    <row r="18" s="35" customFormat="1" customHeight="1" spans="1:7">
      <c r="A18" s="54" t="s">
        <v>478</v>
      </c>
      <c r="B18" s="54"/>
      <c r="C18" s="54"/>
      <c r="D18" s="54"/>
      <c r="E18" s="93"/>
      <c r="F18" s="93"/>
      <c r="G18" s="93"/>
    </row>
    <row r="19" s="35" customFormat="1" customHeight="1" spans="1:7">
      <c r="A19" s="54" t="s">
        <v>479</v>
      </c>
      <c r="B19" s="54"/>
      <c r="C19" s="54"/>
      <c r="D19" s="54"/>
      <c r="E19" s="56"/>
      <c r="F19" s="56"/>
      <c r="G19" s="56"/>
    </row>
    <row r="20" s="35" customFormat="1" customHeight="1" spans="1:7">
      <c r="A20" s="54" t="s">
        <v>480</v>
      </c>
      <c r="B20" s="54"/>
      <c r="C20" s="54"/>
      <c r="D20" s="54"/>
      <c r="E20" s="56"/>
      <c r="F20" s="56"/>
      <c r="G20" s="56"/>
    </row>
    <row r="21" customHeight="1" spans="1:4">
      <c r="A21" s="54" t="s">
        <v>481</v>
      </c>
      <c r="B21" s="54"/>
      <c r="C21" s="54"/>
      <c r="D21" s="54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B7" sqref="B7"/>
    </sheetView>
  </sheetViews>
  <sheetFormatPr defaultColWidth="6.875" defaultRowHeight="12.75" customHeight="1"/>
  <cols>
    <col min="1" max="1" width="11" style="1" customWidth="1"/>
    <col min="2" max="2" width="35.375" style="1" customWidth="1"/>
    <col min="3" max="3" width="17.125" style="1" customWidth="1"/>
    <col min="4" max="12" width="12.625" style="1" customWidth="1"/>
    <col min="13" max="16384" width="6.875" style="1"/>
  </cols>
  <sheetData>
    <row r="1" ht="20.1" customHeight="1" spans="1:12">
      <c r="A1" s="2" t="s">
        <v>482</v>
      </c>
      <c r="L1" s="57"/>
    </row>
    <row r="2" ht="40.5" customHeight="1" spans="1:12">
      <c r="A2" s="4" t="s">
        <v>483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30.75" customHeight="1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58" t="s">
        <v>313</v>
      </c>
    </row>
    <row r="5" ht="24" customHeight="1" spans="1:12">
      <c r="A5" s="38" t="s">
        <v>484</v>
      </c>
      <c r="B5" s="38"/>
      <c r="C5" s="39" t="s">
        <v>318</v>
      </c>
      <c r="D5" s="12" t="s">
        <v>475</v>
      </c>
      <c r="E5" s="12" t="s">
        <v>463</v>
      </c>
      <c r="F5" s="12" t="s">
        <v>464</v>
      </c>
      <c r="G5" s="12" t="s">
        <v>466</v>
      </c>
      <c r="H5" s="38" t="s">
        <v>468</v>
      </c>
      <c r="I5" s="38"/>
      <c r="J5" s="12" t="s">
        <v>469</v>
      </c>
      <c r="K5" s="12" t="s">
        <v>470</v>
      </c>
      <c r="L5" s="15" t="s">
        <v>473</v>
      </c>
    </row>
    <row r="6" ht="27" customHeight="1" spans="1:12">
      <c r="A6" s="40" t="s">
        <v>339</v>
      </c>
      <c r="B6" s="41" t="s">
        <v>340</v>
      </c>
      <c r="C6" s="14"/>
      <c r="D6" s="14"/>
      <c r="E6" s="14"/>
      <c r="F6" s="14"/>
      <c r="G6" s="14"/>
      <c r="H6" s="42" t="s">
        <v>485</v>
      </c>
      <c r="I6" s="42" t="s">
        <v>486</v>
      </c>
      <c r="J6" s="14"/>
      <c r="K6" s="14"/>
      <c r="L6" s="14"/>
    </row>
    <row r="7" ht="27" customHeight="1" spans="1:12">
      <c r="A7" s="43"/>
      <c r="B7" s="44" t="s">
        <v>318</v>
      </c>
      <c r="C7" s="17">
        <f>'6 部门收支总表'!B17</f>
        <v>577.26</v>
      </c>
      <c r="D7" s="17">
        <f>D8</f>
        <v>83.02</v>
      </c>
      <c r="E7" s="17">
        <f>E8+E12+E18+E22</f>
        <v>494.24</v>
      </c>
      <c r="F7" s="26"/>
      <c r="G7" s="45"/>
      <c r="H7" s="46"/>
      <c r="I7" s="46"/>
      <c r="J7" s="14"/>
      <c r="K7" s="59"/>
      <c r="L7" s="14"/>
    </row>
    <row r="8" ht="29.25" customHeight="1" spans="1:12">
      <c r="A8" s="21">
        <v>201</v>
      </c>
      <c r="B8" s="22" t="s">
        <v>344</v>
      </c>
      <c r="C8" s="17">
        <f>D8+E8</f>
        <v>460.59</v>
      </c>
      <c r="D8" s="17">
        <f>D9</f>
        <v>83.02</v>
      </c>
      <c r="E8" s="17">
        <f>E9</f>
        <v>377.57</v>
      </c>
      <c r="F8" s="26"/>
      <c r="G8" s="45"/>
      <c r="H8" s="46"/>
      <c r="I8" s="46"/>
      <c r="J8" s="14"/>
      <c r="K8" s="59"/>
      <c r="L8" s="14"/>
    </row>
    <row r="9" ht="29.25" customHeight="1" spans="1:12">
      <c r="A9" s="21" t="s">
        <v>345</v>
      </c>
      <c r="B9" s="22" t="s">
        <v>487</v>
      </c>
      <c r="C9" s="17">
        <f t="shared" ref="C9:C24" si="0">D9+E9</f>
        <v>460.59</v>
      </c>
      <c r="D9" s="17">
        <f>D11</f>
        <v>83.02</v>
      </c>
      <c r="E9" s="17">
        <v>377.57</v>
      </c>
      <c r="F9" s="26"/>
      <c r="G9" s="45"/>
      <c r="H9" s="46"/>
      <c r="I9" s="46"/>
      <c r="J9" s="14"/>
      <c r="K9" s="59"/>
      <c r="L9" s="14"/>
    </row>
    <row r="10" ht="29.25" customHeight="1" spans="1:12">
      <c r="A10" s="21" t="s">
        <v>347</v>
      </c>
      <c r="B10" s="22" t="s">
        <v>488</v>
      </c>
      <c r="C10" s="17">
        <f t="shared" si="0"/>
        <v>370.37</v>
      </c>
      <c r="D10" s="17"/>
      <c r="E10" s="17">
        <v>370.37</v>
      </c>
      <c r="F10" s="26"/>
      <c r="G10" s="45"/>
      <c r="H10" s="46"/>
      <c r="I10" s="46"/>
      <c r="J10" s="14"/>
      <c r="K10" s="59"/>
      <c r="L10" s="14"/>
    </row>
    <row r="11" ht="29.25" customHeight="1" spans="1:12">
      <c r="A11" s="21" t="s">
        <v>349</v>
      </c>
      <c r="B11" s="22" t="s">
        <v>489</v>
      </c>
      <c r="C11" s="17">
        <f t="shared" si="0"/>
        <v>90.22</v>
      </c>
      <c r="D11" s="17">
        <v>83.02</v>
      </c>
      <c r="E11" s="17">
        <v>7.2</v>
      </c>
      <c r="F11" s="26"/>
      <c r="G11" s="45"/>
      <c r="H11" s="46"/>
      <c r="I11" s="46"/>
      <c r="J11" s="14"/>
      <c r="K11" s="59"/>
      <c r="L11" s="14"/>
    </row>
    <row r="12" ht="29.25" customHeight="1" spans="1:12">
      <c r="A12" s="21">
        <v>208</v>
      </c>
      <c r="B12" s="22" t="s">
        <v>351</v>
      </c>
      <c r="C12" s="17">
        <f t="shared" si="0"/>
        <v>73.29</v>
      </c>
      <c r="D12" s="17"/>
      <c r="E12" s="17">
        <v>73.29</v>
      </c>
      <c r="F12" s="26"/>
      <c r="G12" s="45"/>
      <c r="H12" s="46"/>
      <c r="I12" s="46"/>
      <c r="J12" s="14"/>
      <c r="K12" s="59"/>
      <c r="L12" s="14"/>
    </row>
    <row r="13" ht="27" customHeight="1" spans="1:12">
      <c r="A13" s="21" t="s">
        <v>352</v>
      </c>
      <c r="B13" s="22" t="s">
        <v>490</v>
      </c>
      <c r="C13" s="17">
        <f t="shared" si="0"/>
        <v>73.29</v>
      </c>
      <c r="D13" s="17"/>
      <c r="E13" s="17">
        <v>73.29</v>
      </c>
      <c r="F13" s="26"/>
      <c r="G13" s="45"/>
      <c r="H13" s="46"/>
      <c r="I13" s="46"/>
      <c r="J13" s="14"/>
      <c r="K13" s="59"/>
      <c r="L13" s="14"/>
    </row>
    <row r="14" ht="27" customHeight="1" spans="1:12">
      <c r="A14" s="21" t="s">
        <v>354</v>
      </c>
      <c r="B14" s="22" t="s">
        <v>491</v>
      </c>
      <c r="C14" s="17">
        <f t="shared" si="0"/>
        <v>0.25</v>
      </c>
      <c r="D14" s="17"/>
      <c r="E14" s="17">
        <v>0.25</v>
      </c>
      <c r="F14" s="26"/>
      <c r="G14" s="45"/>
      <c r="H14" s="46"/>
      <c r="I14" s="46"/>
      <c r="J14" s="14"/>
      <c r="K14" s="59"/>
      <c r="L14" s="14"/>
    </row>
    <row r="15" ht="27" customHeight="1" spans="1:12">
      <c r="A15" s="21" t="s">
        <v>356</v>
      </c>
      <c r="B15" s="22" t="s">
        <v>492</v>
      </c>
      <c r="C15" s="17">
        <f t="shared" si="0"/>
        <v>31.1</v>
      </c>
      <c r="D15" s="17"/>
      <c r="E15" s="17">
        <v>31.1</v>
      </c>
      <c r="F15" s="26"/>
      <c r="G15" s="45"/>
      <c r="H15" s="46"/>
      <c r="I15" s="46"/>
      <c r="J15" s="14"/>
      <c r="K15" s="59"/>
      <c r="L15" s="14"/>
    </row>
    <row r="16" ht="27" customHeight="1" spans="1:12">
      <c r="A16" s="21" t="s">
        <v>358</v>
      </c>
      <c r="B16" s="22" t="s">
        <v>493</v>
      </c>
      <c r="C16" s="17">
        <f t="shared" si="0"/>
        <v>12.44</v>
      </c>
      <c r="D16" s="17"/>
      <c r="E16" s="17">
        <v>12.44</v>
      </c>
      <c r="F16" s="26"/>
      <c r="G16" s="45"/>
      <c r="H16" s="46"/>
      <c r="I16" s="46"/>
      <c r="J16" s="14"/>
      <c r="K16" s="59"/>
      <c r="L16" s="14"/>
    </row>
    <row r="17" ht="27" customHeight="1" spans="1:12">
      <c r="A17" s="21" t="s">
        <v>360</v>
      </c>
      <c r="B17" s="22" t="s">
        <v>494</v>
      </c>
      <c r="C17" s="17">
        <f t="shared" si="0"/>
        <v>29.5</v>
      </c>
      <c r="D17" s="17"/>
      <c r="E17" s="17">
        <v>29.5</v>
      </c>
      <c r="F17" s="26"/>
      <c r="G17" s="45"/>
      <c r="H17" s="46"/>
      <c r="I17" s="46"/>
      <c r="J17" s="14"/>
      <c r="K17" s="59"/>
      <c r="L17" s="14"/>
    </row>
    <row r="18" ht="27" customHeight="1" spans="1:12">
      <c r="A18" s="21">
        <v>210</v>
      </c>
      <c r="B18" s="22" t="s">
        <v>362</v>
      </c>
      <c r="C18" s="17">
        <f t="shared" si="0"/>
        <v>24.72</v>
      </c>
      <c r="D18" s="17"/>
      <c r="E18" s="17">
        <f>E19</f>
        <v>24.72</v>
      </c>
      <c r="F18" s="26"/>
      <c r="G18" s="45"/>
      <c r="H18" s="46"/>
      <c r="I18" s="46"/>
      <c r="J18" s="14"/>
      <c r="K18" s="59"/>
      <c r="L18" s="14"/>
    </row>
    <row r="19" ht="27" customHeight="1" spans="1:12">
      <c r="A19" s="21" t="s">
        <v>363</v>
      </c>
      <c r="B19" s="22" t="s">
        <v>495</v>
      </c>
      <c r="C19" s="17">
        <f t="shared" si="0"/>
        <v>24.72</v>
      </c>
      <c r="D19" s="17"/>
      <c r="E19" s="17">
        <v>24.72</v>
      </c>
      <c r="F19" s="26"/>
      <c r="G19" s="45"/>
      <c r="H19" s="46"/>
      <c r="I19" s="46"/>
      <c r="J19" s="14"/>
      <c r="K19" s="59"/>
      <c r="L19" s="14"/>
    </row>
    <row r="20" ht="27" customHeight="1" spans="1:12">
      <c r="A20" s="21" t="s">
        <v>365</v>
      </c>
      <c r="B20" s="22" t="s">
        <v>496</v>
      </c>
      <c r="C20" s="17">
        <f t="shared" si="0"/>
        <v>17</v>
      </c>
      <c r="D20" s="17"/>
      <c r="E20" s="17">
        <v>17</v>
      </c>
      <c r="F20" s="26"/>
      <c r="G20" s="45"/>
      <c r="H20" s="46"/>
      <c r="I20" s="46"/>
      <c r="J20" s="14"/>
      <c r="K20" s="59"/>
      <c r="L20" s="14"/>
    </row>
    <row r="21" ht="29.25" customHeight="1" spans="1:12">
      <c r="A21" s="21" t="s">
        <v>367</v>
      </c>
      <c r="B21" s="22" t="s">
        <v>497</v>
      </c>
      <c r="C21" s="17">
        <f t="shared" si="0"/>
        <v>7.72</v>
      </c>
      <c r="D21" s="47"/>
      <c r="E21" s="17">
        <v>7.72</v>
      </c>
      <c r="F21" s="48"/>
      <c r="G21" s="49"/>
      <c r="H21" s="50"/>
      <c r="I21" s="50"/>
      <c r="J21" s="31"/>
      <c r="K21" s="60"/>
      <c r="L21" s="31"/>
    </row>
    <row r="22" ht="27" customHeight="1" spans="1:12">
      <c r="A22" s="21">
        <v>221</v>
      </c>
      <c r="B22" s="22" t="s">
        <v>369</v>
      </c>
      <c r="C22" s="17">
        <f t="shared" si="0"/>
        <v>18.66</v>
      </c>
      <c r="D22" s="47"/>
      <c r="E22" s="17">
        <f>E23</f>
        <v>18.66</v>
      </c>
      <c r="F22" s="48"/>
      <c r="G22" s="49"/>
      <c r="H22" s="50"/>
      <c r="I22" s="50"/>
      <c r="J22" s="31"/>
      <c r="K22" s="60"/>
      <c r="L22" s="31"/>
    </row>
    <row r="23" ht="27.75" customHeight="1" spans="1:12">
      <c r="A23" s="21" t="s">
        <v>370</v>
      </c>
      <c r="B23" s="22" t="s">
        <v>498</v>
      </c>
      <c r="C23" s="17">
        <f t="shared" si="0"/>
        <v>18.66</v>
      </c>
      <c r="D23" s="47"/>
      <c r="E23" s="17">
        <v>18.66</v>
      </c>
      <c r="F23" s="48"/>
      <c r="G23" s="49"/>
      <c r="H23" s="50"/>
      <c r="I23" s="50"/>
      <c r="J23" s="31"/>
      <c r="K23" s="60"/>
      <c r="L23" s="31"/>
    </row>
    <row r="24" ht="27.75" customHeight="1" spans="1:12">
      <c r="A24" s="21" t="s">
        <v>372</v>
      </c>
      <c r="B24" s="22" t="s">
        <v>499</v>
      </c>
      <c r="C24" s="17">
        <f t="shared" si="0"/>
        <v>18.66</v>
      </c>
      <c r="D24" s="47"/>
      <c r="E24" s="17">
        <v>18.66</v>
      </c>
      <c r="F24" s="48"/>
      <c r="G24" s="49"/>
      <c r="H24" s="50"/>
      <c r="I24" s="50"/>
      <c r="J24" s="31"/>
      <c r="K24" s="60"/>
      <c r="L24" s="31"/>
    </row>
    <row r="25" ht="27.75" customHeight="1" spans="1:12">
      <c r="A25" s="23"/>
      <c r="B25" s="51"/>
      <c r="C25" s="48"/>
      <c r="D25" s="47"/>
      <c r="E25" s="17"/>
      <c r="F25" s="48"/>
      <c r="G25" s="49"/>
      <c r="H25" s="50"/>
      <c r="I25" s="50"/>
      <c r="J25" s="31"/>
      <c r="K25" s="60"/>
      <c r="L25" s="31"/>
    </row>
    <row r="26" ht="27.75" customHeight="1" spans="1:12">
      <c r="A26" s="23"/>
      <c r="B26" s="52"/>
      <c r="C26" s="47"/>
      <c r="D26" s="47"/>
      <c r="E26" s="49"/>
      <c r="F26" s="48"/>
      <c r="G26" s="49"/>
      <c r="H26" s="50"/>
      <c r="I26" s="50"/>
      <c r="J26" s="31"/>
      <c r="K26" s="60"/>
      <c r="L26" s="31"/>
    </row>
    <row r="27" ht="27.75" customHeight="1" spans="1:12">
      <c r="A27" s="23"/>
      <c r="B27" s="52"/>
      <c r="C27" s="47"/>
      <c r="D27" s="47"/>
      <c r="E27" s="49"/>
      <c r="F27" s="48"/>
      <c r="G27" s="49"/>
      <c r="H27" s="50"/>
      <c r="I27" s="50"/>
      <c r="J27" s="31"/>
      <c r="K27" s="60"/>
      <c r="L27" s="31"/>
    </row>
    <row r="28" ht="27.75" customHeight="1" spans="1:12">
      <c r="A28" s="53"/>
      <c r="B28" s="52"/>
      <c r="C28" s="48"/>
      <c r="D28" s="48"/>
      <c r="E28" s="48"/>
      <c r="F28" s="48"/>
      <c r="G28" s="48"/>
      <c r="H28" s="31"/>
      <c r="I28" s="31"/>
      <c r="J28" s="31"/>
      <c r="K28" s="31"/>
      <c r="L28" s="31"/>
    </row>
    <row r="29" ht="27.75" customHeight="1" spans="1:12">
      <c r="A29" s="53"/>
      <c r="B29" s="52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="35" customFormat="1" ht="20.1" customHeight="1" spans="1:7">
      <c r="A30" s="54" t="s">
        <v>500</v>
      </c>
      <c r="B30" s="54"/>
      <c r="C30" s="54"/>
      <c r="D30" s="54"/>
      <c r="E30" s="54"/>
      <c r="F30" s="54"/>
      <c r="G30" s="54"/>
    </row>
    <row r="31" s="35" customFormat="1" ht="20.1" customHeight="1" spans="1:7">
      <c r="A31" s="55" t="s">
        <v>501</v>
      </c>
      <c r="B31" s="55"/>
      <c r="C31" s="55"/>
      <c r="D31" s="55"/>
      <c r="E31" s="55"/>
      <c r="F31" s="55"/>
      <c r="G31" s="56"/>
    </row>
    <row r="32" customHeight="1" spans="2:12">
      <c r="B32" s="3"/>
      <c r="C32" s="3"/>
      <c r="D32" s="3"/>
      <c r="F32" s="3"/>
      <c r="G32" s="3"/>
      <c r="H32" s="3"/>
      <c r="I32" s="3"/>
      <c r="J32" s="3"/>
      <c r="K32" s="3"/>
      <c r="L32" s="3"/>
    </row>
    <row r="33" customHeight="1" spans="2:12">
      <c r="B33" s="3"/>
      <c r="C33" s="3"/>
      <c r="I33" s="3"/>
      <c r="J33" s="3"/>
      <c r="K33" s="3"/>
      <c r="L33" s="3"/>
    </row>
    <row r="34" customHeight="1" spans="2:11">
      <c r="B34" s="3"/>
      <c r="J34" s="3"/>
      <c r="K34" s="3"/>
    </row>
  </sheetData>
  <mergeCells count="12">
    <mergeCell ref="A5:B5"/>
    <mergeCell ref="H5:I5"/>
    <mergeCell ref="A30:G30"/>
    <mergeCell ref="A31:F31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B6" sqref="B6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16384" width="6.875" style="1"/>
  </cols>
  <sheetData>
    <row r="1" ht="20.1" customHeight="1" spans="1:2">
      <c r="A1" s="2" t="s">
        <v>502</v>
      </c>
      <c r="B1" s="3"/>
    </row>
    <row r="2" ht="27" spans="1:8">
      <c r="A2" s="4" t="s">
        <v>503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339</v>
      </c>
      <c r="B5" s="13" t="s">
        <v>340</v>
      </c>
      <c r="C5" s="12" t="s">
        <v>318</v>
      </c>
      <c r="D5" s="14" t="s">
        <v>342</v>
      </c>
      <c r="E5" s="12" t="s">
        <v>343</v>
      </c>
      <c r="F5" s="12" t="s">
        <v>504</v>
      </c>
      <c r="G5" s="12" t="s">
        <v>505</v>
      </c>
      <c r="H5" s="12" t="s">
        <v>506</v>
      </c>
    </row>
    <row r="6" ht="29.25" customHeight="1" spans="1:8">
      <c r="A6" s="15"/>
      <c r="B6" s="16" t="s">
        <v>318</v>
      </c>
      <c r="C6" s="17">
        <f>D6+E6</f>
        <v>577.26</v>
      </c>
      <c r="D6" s="18">
        <f>D7+D11+D17+D21</f>
        <v>487.04</v>
      </c>
      <c r="E6" s="19">
        <f>E7</f>
        <v>90.22</v>
      </c>
      <c r="F6" s="20"/>
      <c r="G6" s="15"/>
      <c r="H6" s="15"/>
    </row>
    <row r="7" ht="29.25" customHeight="1" spans="1:8">
      <c r="A7" s="21">
        <v>201</v>
      </c>
      <c r="B7" s="22" t="s">
        <v>344</v>
      </c>
      <c r="C7" s="17">
        <f t="shared" ref="C7:C23" si="0">D7+E7</f>
        <v>460.59</v>
      </c>
      <c r="D7" s="18">
        <f>D8</f>
        <v>370.37</v>
      </c>
      <c r="E7" s="19">
        <f>E8</f>
        <v>90.22</v>
      </c>
      <c r="F7" s="20"/>
      <c r="G7" s="15"/>
      <c r="H7" s="15"/>
    </row>
    <row r="8" ht="29.25" customHeight="1" spans="1:8">
      <c r="A8" s="21" t="s">
        <v>345</v>
      </c>
      <c r="B8" s="22" t="s">
        <v>487</v>
      </c>
      <c r="C8" s="17">
        <f t="shared" si="0"/>
        <v>460.59</v>
      </c>
      <c r="D8" s="18">
        <f>D9</f>
        <v>370.37</v>
      </c>
      <c r="E8" s="19">
        <f>E10</f>
        <v>90.22</v>
      </c>
      <c r="F8" s="20"/>
      <c r="G8" s="15"/>
      <c r="H8" s="15"/>
    </row>
    <row r="9" ht="29.25" customHeight="1" spans="1:8">
      <c r="A9" s="21" t="s">
        <v>347</v>
      </c>
      <c r="B9" s="22" t="s">
        <v>488</v>
      </c>
      <c r="C9" s="17">
        <f t="shared" si="0"/>
        <v>370.37</v>
      </c>
      <c r="D9" s="18">
        <v>370.37</v>
      </c>
      <c r="E9" s="19"/>
      <c r="F9" s="20"/>
      <c r="G9" s="15"/>
      <c r="H9" s="15"/>
    </row>
    <row r="10" ht="29.25" customHeight="1" spans="1:8">
      <c r="A10" s="21" t="s">
        <v>349</v>
      </c>
      <c r="B10" s="22" t="s">
        <v>489</v>
      </c>
      <c r="C10" s="17">
        <f t="shared" si="0"/>
        <v>90.22</v>
      </c>
      <c r="D10" s="18"/>
      <c r="E10" s="19">
        <v>90.22</v>
      </c>
      <c r="F10" s="20"/>
      <c r="G10" s="15"/>
      <c r="H10" s="15"/>
    </row>
    <row r="11" ht="29.25" customHeight="1" spans="1:8">
      <c r="A11" s="21">
        <v>208</v>
      </c>
      <c r="B11" s="22" t="s">
        <v>351</v>
      </c>
      <c r="C11" s="17">
        <f t="shared" si="0"/>
        <v>73.29</v>
      </c>
      <c r="D11" s="18">
        <f>D12</f>
        <v>73.29</v>
      </c>
      <c r="E11" s="19"/>
      <c r="F11" s="20"/>
      <c r="G11" s="15"/>
      <c r="H11" s="15"/>
    </row>
    <row r="12" ht="29.25" customHeight="1" spans="1:8">
      <c r="A12" s="21" t="s">
        <v>352</v>
      </c>
      <c r="B12" s="22" t="s">
        <v>490</v>
      </c>
      <c r="C12" s="17">
        <f t="shared" si="0"/>
        <v>73.29</v>
      </c>
      <c r="D12" s="18">
        <f>SUM(D13:D16)</f>
        <v>73.29</v>
      </c>
      <c r="E12" s="19"/>
      <c r="F12" s="20"/>
      <c r="G12" s="15"/>
      <c r="H12" s="15"/>
    </row>
    <row r="13" ht="29.25" customHeight="1" spans="1:8">
      <c r="A13" s="21" t="s">
        <v>354</v>
      </c>
      <c r="B13" s="22" t="s">
        <v>491</v>
      </c>
      <c r="C13" s="17">
        <f t="shared" si="0"/>
        <v>0.25</v>
      </c>
      <c r="D13" s="18">
        <v>0.25</v>
      </c>
      <c r="E13" s="19"/>
      <c r="F13" s="20"/>
      <c r="G13" s="15"/>
      <c r="H13" s="15"/>
    </row>
    <row r="14" ht="29.25" customHeight="1" spans="1:8">
      <c r="A14" s="21" t="s">
        <v>356</v>
      </c>
      <c r="B14" s="22" t="s">
        <v>492</v>
      </c>
      <c r="C14" s="17">
        <f t="shared" si="0"/>
        <v>31.1</v>
      </c>
      <c r="D14" s="18">
        <v>31.1</v>
      </c>
      <c r="E14" s="19"/>
      <c r="F14" s="20"/>
      <c r="G14" s="15"/>
      <c r="H14" s="15"/>
    </row>
    <row r="15" ht="29.25" customHeight="1" spans="1:8">
      <c r="A15" s="21" t="s">
        <v>358</v>
      </c>
      <c r="B15" s="22" t="s">
        <v>493</v>
      </c>
      <c r="C15" s="17">
        <f t="shared" si="0"/>
        <v>12.44</v>
      </c>
      <c r="D15" s="18">
        <v>12.44</v>
      </c>
      <c r="E15" s="19"/>
      <c r="F15" s="20"/>
      <c r="G15" s="15"/>
      <c r="H15" s="15"/>
    </row>
    <row r="16" ht="29.25" customHeight="1" spans="1:8">
      <c r="A16" s="21" t="s">
        <v>360</v>
      </c>
      <c r="B16" s="22" t="s">
        <v>494</v>
      </c>
      <c r="C16" s="17">
        <f t="shared" si="0"/>
        <v>29.5</v>
      </c>
      <c r="D16" s="18">
        <v>29.5</v>
      </c>
      <c r="E16" s="19"/>
      <c r="F16" s="20"/>
      <c r="G16" s="15"/>
      <c r="H16" s="15"/>
    </row>
    <row r="17" ht="29.25" customHeight="1" spans="1:8">
      <c r="A17" s="21">
        <v>210</v>
      </c>
      <c r="B17" s="22" t="s">
        <v>362</v>
      </c>
      <c r="C17" s="17">
        <f t="shared" si="0"/>
        <v>24.72</v>
      </c>
      <c r="D17" s="18">
        <f>D18</f>
        <v>24.72</v>
      </c>
      <c r="E17" s="19"/>
      <c r="F17" s="20"/>
      <c r="G17" s="15"/>
      <c r="H17" s="15"/>
    </row>
    <row r="18" ht="29.25" customHeight="1" spans="1:8">
      <c r="A18" s="21" t="s">
        <v>363</v>
      </c>
      <c r="B18" s="22" t="s">
        <v>495</v>
      </c>
      <c r="C18" s="17">
        <f t="shared" si="0"/>
        <v>24.72</v>
      </c>
      <c r="D18" s="18">
        <f>D19+D20</f>
        <v>24.72</v>
      </c>
      <c r="E18" s="19"/>
      <c r="F18" s="20"/>
      <c r="G18" s="15"/>
      <c r="H18" s="15"/>
    </row>
    <row r="19" ht="29.25" customHeight="1" spans="1:8">
      <c r="A19" s="21" t="s">
        <v>365</v>
      </c>
      <c r="B19" s="22" t="s">
        <v>496</v>
      </c>
      <c r="C19" s="17">
        <f t="shared" si="0"/>
        <v>17</v>
      </c>
      <c r="D19" s="18">
        <v>17</v>
      </c>
      <c r="E19" s="19"/>
      <c r="F19" s="20"/>
      <c r="G19" s="15"/>
      <c r="H19" s="15"/>
    </row>
    <row r="20" ht="29.25" customHeight="1" spans="1:8">
      <c r="A20" s="21" t="s">
        <v>367</v>
      </c>
      <c r="B20" s="22" t="s">
        <v>497</v>
      </c>
      <c r="C20" s="17">
        <f t="shared" si="0"/>
        <v>7.72</v>
      </c>
      <c r="D20" s="18">
        <v>7.72</v>
      </c>
      <c r="E20" s="19"/>
      <c r="F20" s="20"/>
      <c r="G20" s="15"/>
      <c r="H20" s="15"/>
    </row>
    <row r="21" ht="29.25" customHeight="1" spans="1:8">
      <c r="A21" s="21">
        <v>221</v>
      </c>
      <c r="B21" s="22" t="s">
        <v>369</v>
      </c>
      <c r="C21" s="17">
        <f t="shared" si="0"/>
        <v>18.66</v>
      </c>
      <c r="D21" s="18">
        <f>D22</f>
        <v>18.66</v>
      </c>
      <c r="E21" s="19"/>
      <c r="F21" s="20"/>
      <c r="G21" s="15"/>
      <c r="H21" s="15"/>
    </row>
    <row r="22" ht="29.25" customHeight="1" spans="1:8">
      <c r="A22" s="21" t="s">
        <v>370</v>
      </c>
      <c r="B22" s="22" t="s">
        <v>498</v>
      </c>
      <c r="C22" s="17">
        <f t="shared" si="0"/>
        <v>18.66</v>
      </c>
      <c r="D22" s="18">
        <f>D23</f>
        <v>18.66</v>
      </c>
      <c r="E22" s="19"/>
      <c r="F22" s="20"/>
      <c r="G22" s="15"/>
      <c r="H22" s="15"/>
    </row>
    <row r="23" ht="29.25" customHeight="1" spans="1:8">
      <c r="A23" s="21" t="s">
        <v>372</v>
      </c>
      <c r="B23" s="22" t="s">
        <v>499</v>
      </c>
      <c r="C23" s="17">
        <f t="shared" si="0"/>
        <v>18.66</v>
      </c>
      <c r="D23" s="18">
        <v>18.66</v>
      </c>
      <c r="E23" s="19"/>
      <c r="F23" s="20"/>
      <c r="G23" s="15"/>
      <c r="H23" s="15"/>
    </row>
    <row r="24" ht="29.25" customHeight="1" spans="1:8">
      <c r="A24" s="23"/>
      <c r="B24" s="24"/>
      <c r="C24" s="17"/>
      <c r="D24" s="18"/>
      <c r="E24" s="19"/>
      <c r="F24" s="20"/>
      <c r="G24" s="15"/>
      <c r="H24" s="15"/>
    </row>
    <row r="25" ht="29.25" customHeight="1" spans="1:8">
      <c r="A25" s="23"/>
      <c r="B25" s="24"/>
      <c r="C25" s="25"/>
      <c r="D25" s="26"/>
      <c r="E25" s="27"/>
      <c r="F25" s="15"/>
      <c r="G25" s="15"/>
      <c r="H25" s="15"/>
    </row>
    <row r="26" ht="29.25" customHeight="1" spans="1:8">
      <c r="A26" s="15"/>
      <c r="B26" s="24"/>
      <c r="C26" s="12"/>
      <c r="D26" s="14"/>
      <c r="E26" s="28"/>
      <c r="F26" s="15"/>
      <c r="G26" s="15"/>
      <c r="H26" s="15"/>
    </row>
    <row r="27" ht="27" customHeight="1" spans="1:8">
      <c r="A27" s="29"/>
      <c r="B27" s="30"/>
      <c r="C27" s="31"/>
      <c r="D27" s="31"/>
      <c r="E27" s="32"/>
      <c r="F27" s="33"/>
      <c r="G27" s="33"/>
      <c r="H27" s="33"/>
    </row>
    <row r="28" ht="18.75" customHeight="1" spans="1:8">
      <c r="A28" s="3" t="s">
        <v>507</v>
      </c>
      <c r="B28" s="3"/>
      <c r="C28" s="3"/>
      <c r="D28" s="3"/>
      <c r="E28" s="3"/>
      <c r="F28" s="3"/>
      <c r="G28" s="3"/>
      <c r="H28" s="3"/>
    </row>
    <row r="29" ht="23.25" customHeight="1" spans="1:8">
      <c r="A29" s="34" t="s">
        <v>508</v>
      </c>
      <c r="B29" s="34"/>
      <c r="C29" s="34"/>
      <c r="D29" s="34"/>
      <c r="E29" s="34"/>
      <c r="F29" s="34"/>
      <c r="G29" s="34"/>
      <c r="H29" s="34"/>
    </row>
    <row r="30" customHeight="1" spans="1:8">
      <c r="A30" s="3"/>
      <c r="B30" s="3"/>
      <c r="D30" s="3"/>
      <c r="E30" s="3"/>
      <c r="F30" s="3"/>
      <c r="G30" s="3"/>
      <c r="H30" s="3"/>
    </row>
    <row r="31" customHeight="1" spans="1:9">
      <c r="A31" s="3"/>
      <c r="B31" s="3"/>
      <c r="D31" s="3"/>
      <c r="E31" s="3"/>
      <c r="F31" s="3"/>
      <c r="G31" s="3"/>
      <c r="H31" s="3"/>
      <c r="I31" s="3"/>
    </row>
    <row r="32" customHeight="1" spans="1:8">
      <c r="A32" s="3"/>
      <c r="B32" s="3"/>
      <c r="D32" s="3"/>
      <c r="E32" s="3"/>
      <c r="F32" s="3"/>
      <c r="G32" s="3"/>
      <c r="H32" s="3"/>
    </row>
    <row r="33" customHeight="1" spans="1:7">
      <c r="A33" s="3"/>
      <c r="B33" s="3"/>
      <c r="D33" s="3"/>
      <c r="E33" s="3"/>
      <c r="F33" s="3"/>
      <c r="G33" s="3"/>
    </row>
    <row r="34" customHeight="1" spans="1:9">
      <c r="A34" s="3"/>
      <c r="B34" s="3"/>
      <c r="C34" s="3"/>
      <c r="D34" s="3"/>
      <c r="E34" s="3"/>
      <c r="F34" s="3"/>
      <c r="G34" s="3"/>
      <c r="I34" s="3"/>
    </row>
    <row r="35" customHeight="1" spans="2:8">
      <c r="B35" s="3"/>
      <c r="F35" s="3"/>
      <c r="G35" s="3"/>
      <c r="H35" s="3"/>
    </row>
  </sheetData>
  <mergeCells count="1">
    <mergeCell ref="A29:H29"/>
  </mergeCells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FF7B8D5145554DCFBB1EEF1D953C0774</vt:lpwstr>
  </property>
</Properties>
</file>