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一般公共预算财政基本支出'!$A$1:$E$44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部门支出总表'!$A$1:$H$34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<sst xmlns="http://schemas.openxmlformats.org/spreadsheetml/2006/main" count="1439" uniqueCount="528">
  <si>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</si>
  <si>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</si>
  <si>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</si>
  <si>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</si>
  <si>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</si>
  <si>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</si>
  <si>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</si>
  <si>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</si>
  <si>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</si>
  <si>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</si>
  <si>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</si>
  <si>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</si>
  <si>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</si>
  <si>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</si>
  <si>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</si>
  <si>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</si>
  <si>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</si>
  <si>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</si>
  <si>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</si>
  <si>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</si>
  <si>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</si>
  <si>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</si>
  <si>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</si>
  <si>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</si>
  <si>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</si>
  <si>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</si>
  <si>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</si>
  <si>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</si>
  <si>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</si>
  <si>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</si>
  <si>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</si>
  <si>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</si>
  <si>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</si>
  <si>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</si>
  <si>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</si>
  <si>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</si>
  <si>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</si>
  <si>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</si>
  <si>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</si>
  <si>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</si>
  <si>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</si>
  <si>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</si>
  <si>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</si>
  <si>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</si>
  <si>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</si>
  <si>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</si>
  <si>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</si>
  <si>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</si>
  <si>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</si>
  <si>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</si>
  <si>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</si>
  <si>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</si>
  <si>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</si>
  <si>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</si>
  <si>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</si>
  <si>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</si>
  <si>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</si>
  <si>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</si>
  <si>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</si>
  <si>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</si>
  <si>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</si>
  <si>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</si>
  <si>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</si>
  <si>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</si>
  <si>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</si>
  <si>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</si>
  <si>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</si>
  <si>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</si>
  <si>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</si>
  <si>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</si>
  <si>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</si>
  <si>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</si>
  <si>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</si>
  <si>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</si>
  <si>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</si>
  <si>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</si>
  <si>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</si>
  <si>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</si>
  <si>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</si>
  <si>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</si>
  <si>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</si>
  <si>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</si>
  <si>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</si>
  <si>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</si>
  <si>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</si>
  <si>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</si>
  <si>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</si>
  <si>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</si>
  <si>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</si>
  <si>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</si>
  <si>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</si>
  <si>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</si>
  <si>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</si>
  <si>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</si>
  <si>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</si>
  <si>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</si>
  <si>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</si>
  <si>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</si>
  <si>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</si>
  <si>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</si>
  <si>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</si>
  <si>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</si>
  <si>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</si>
  <si>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</si>
  <si>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</si>
  <si>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</si>
  <si>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</si>
  <si>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</si>
  <si>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</si>
  <si>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</si>
  <si>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</si>
  <si>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</si>
  <si>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</si>
  <si>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</si>
  <si>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</si>
  <si>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</si>
  <si>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</si>
  <si>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</si>
  <si>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</si>
  <si>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</si>
  <si>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</si>
  <si>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</si>
  <si>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</si>
  <si>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</si>
  <si>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</si>
  <si>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</si>
  <si>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</si>
  <si>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</si>
  <si>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</si>
  <si>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</si>
  <si>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</si>
  <si>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</si>
  <si>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</si>
  <si>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</si>
  <si>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</si>
  <si>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</si>
  <si>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</si>
  <si>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</si>
  <si>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</si>
  <si>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</si>
  <si>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</si>
  <si>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</si>
  <si>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</si>
  <si>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</si>
  <si>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</si>
  <si>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</si>
  <si>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</si>
  <si>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</si>
  <si>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</si>
  <si>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</si>
  <si>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</si>
  <si>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</si>
  <si>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</si>
  <si>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</si>
  <si>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</si>
  <si>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</si>
  <si>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</si>
  <si>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</si>
  <si>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</si>
  <si>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</si>
  <si>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</si>
  <si>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</si>
  <si>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</si>
  <si>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</si>
  <si>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</si>
  <si>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</si>
  <si>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</si>
  <si>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</si>
  <si>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</si>
  <si>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</si>
  <si>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</si>
  <si>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</si>
  <si>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</si>
  <si>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</si>
  <si>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</si>
  <si>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</si>
  <si>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</si>
  <si>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</si>
  <si>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</si>
  <si>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</si>
  <si>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</si>
  <si>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</si>
  <si>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</si>
  <si>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</si>
  <si>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</si>
  <si>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</si>
  <si>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</si>
  <si>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</si>
  <si>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</si>
  <si>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</si>
  <si>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</si>
  <si>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</si>
  <si>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</si>
  <si>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</si>
  <si>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</si>
  <si>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</si>
  <si>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</si>
  <si>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</si>
  <si>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</si>
  <si>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</si>
  <si>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</si>
  <si>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</si>
  <si>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</si>
  <si>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</si>
  <si>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</si>
  <si>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</si>
  <si>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</si>
  <si>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</si>
  <si>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</si>
  <si>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</si>
  <si>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</si>
  <si>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</si>
  <si>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</si>
  <si>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</si>
  <si>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</si>
  <si>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</si>
  <si>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</si>
  <si>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</si>
  <si>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</si>
  <si>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</si>
  <si>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</si>
  <si>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</si>
  <si>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</si>
  <si>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</si>
  <si>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</si>
  <si>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</si>
  <si>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</si>
  <si>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</si>
  <si>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</si>
  <si>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</si>
  <si>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</si>
  <si>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</si>
  <si>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</si>
  <si>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</si>
  <si>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</si>
  <si>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</si>
  <si>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</si>
  <si>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</si>
  <si>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</si>
  <si>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</si>
  <si>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</si>
  <si>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</si>
  <si>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</si>
  <si>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</si>
  <si>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</si>
  <si>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</si>
  <si>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</si>
  <si>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</si>
  <si>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</si>
  <si>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</si>
  <si>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</si>
  <si>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</si>
  <si>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</si>
  <si>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</si>
  <si>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</si>
  <si>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</si>
  <si>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</si>
  <si>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</si>
  <si>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</si>
  <si>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</si>
  <si>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</si>
  <si>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</si>
  <si>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</si>
  <si>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</si>
  <si>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</si>
  <si>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</si>
  <si>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</si>
  <si>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</si>
  <si>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</si>
  <si>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</si>
  <si>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</si>
  <si>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</si>
  <si>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</si>
  <si>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</si>
  <si>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</si>
  <si>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</si>
  <si>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</si>
  <si>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</si>
  <si>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</si>
  <si>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</si>
  <si>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</si>
  <si>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</si>
  <si>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</si>
  <si>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</si>
  <si>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</si>
  <si>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</si>
  <si>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</si>
  <si>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</si>
  <si>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</si>
  <si>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</si>
  <si>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</si>
  <si>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</si>
  <si>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</si>
  <si>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</si>
  <si>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</si>
  <si>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</si>
  <si>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</si>
  <si>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</si>
  <si>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</si>
  <si>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</si>
  <si>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</si>
  <si>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</si>
  <si>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</si>
  <si>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</si>
  <si>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</si>
  <si>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</si>
  <si>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</si>
  <si>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</si>
  <si>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</si>
  <si>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</si>
  <si>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</si>
  <si>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</si>
  <si>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重庆市巴南区交通局财政拨款收支总表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</si>
  <si>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</si>
  <si>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</si>
  <si>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</si>
  <si>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</si>
  <si>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</si>
  <si>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</si>
  <si>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</si>
  <si>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</si>
  <si>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</si>
  <si>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</si>
  <si>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</si>
  <si>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</si>
  <si>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</si>
  <si>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</si>
  <si>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</si>
  <si>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</si>
  <si>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</si>
  <si>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</si>
  <si>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</si>
  <si>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重庆市巴南区交通局一般公共预算财政拨款支出预算表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</si>
  <si>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</si>
  <si>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</si>
  <si>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</si>
  <si>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</si>
  <si>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</si>
  <si>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</si>
  <si>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</si>
  <si>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</si>
  <si>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</si>
  <si>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</si>
  <si>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</si>
  <si>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</si>
  <si>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</si>
  <si>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</si>
  <si>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</si>
  <si>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</si>
  <si>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</si>
  <si>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</si>
  <si>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</si>
  <si>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</si>
  <si>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</si>
  <si>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</si>
  <si>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</si>
  <si>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</si>
  <si>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</si>
  <si>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</si>
  <si>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</si>
  <si>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214</t>
  </si>
  <si>
    <t xml:space="preserve">  交通运输支出</t>
  </si>
  <si>
    <t xml:space="preserve">    21401</t>
  </si>
  <si>
    <t xml:space="preserve">    公路水路运输</t>
  </si>
  <si>
    <t xml:space="preserve">      2140101</t>
  </si>
  <si>
    <t xml:space="preserve">      行政运行</t>
  </si>
  <si>
    <t xml:space="preserve">    21499</t>
  </si>
  <si>
    <t xml:space="preserve">    其他交通运输支出</t>
  </si>
  <si>
    <t xml:space="preserve">      2149901</t>
  </si>
  <si>
    <t xml:space="preserve">      公共交通运营补助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</si>
  <si>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</si>
  <si>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</si>
  <si>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</si>
  <si>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</si>
  <si>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</si>
  <si>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</si>
  <si>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</si>
  <si>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重庆市巴南区交通局一般公共预算财政拨款基本支出预算表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</si>
  <si>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</si>
  <si>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</si>
  <si>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</si>
  <si>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</si>
  <si>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</si>
  <si>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</si>
  <si>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</si>
  <si>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</si>
  <si>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</si>
  <si>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</si>
  <si>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</si>
  <si>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</si>
  <si>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</si>
  <si>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</si>
  <si>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</si>
  <si>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</si>
  <si>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</si>
  <si>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</si>
  <si>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</si>
  <si>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</si>
  <si>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</si>
  <si>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</si>
  <si>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</si>
  <si>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</si>
  <si>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</si>
  <si>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</si>
  <si>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</si>
  <si>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</si>
  <si>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</si>
  <si>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</si>
  <si>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</si>
  <si>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</si>
  <si>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</si>
  <si>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</si>
  <si>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</si>
  <si>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</si>
  <si>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</si>
  <si>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</si>
  <si>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</si>
  <si>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</si>
  <si>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</si>
  <si>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</si>
  <si>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</si>
  <si>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</si>
  <si>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</si>
  <si>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</si>
  <si>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</si>
  <si>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</si>
  <si>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</si>
  <si>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</si>
  <si>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</si>
  <si>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</si>
  <si>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</si>
  <si>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</si>
  <si>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</si>
  <si>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</si>
  <si>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</si>
  <si>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</si>
  <si>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</si>
  <si>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</si>
  <si>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</si>
  <si>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</si>
  <si>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</si>
  <si>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</si>
  <si>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</si>
  <si>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</si>
  <si>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</si>
  <si>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</si>
  <si>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</si>
  <si>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</si>
  <si>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</si>
  <si>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</si>
  <si>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</si>
  <si>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</si>
  <si>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</si>
  <si>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</si>
  <si>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</si>
  <si>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</si>
  <si>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</si>
  <si>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</si>
  <si>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重庆市巴南区交通局一般公共预算“三公”经费支出表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</si>
  <si>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</si>
  <si>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</si>
  <si>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</si>
  <si>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</si>
  <si>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</si>
  <si>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</si>
  <si>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重庆市巴南区交通局政府性基金预算支出表</t>
  </si>
  <si>
    <t>本年政府性基金预算财政拨款支出</t>
  </si>
  <si>
    <t xml:space="preserve">  212</t>
  </si>
  <si>
    <t xml:space="preserve">  城乡社区支出</t>
  </si>
  <si>
    <t xml:space="preserve">    21208</t>
  </si>
  <si>
    <t xml:space="preserve">    国有土地使用权出让收入安排的支出</t>
  </si>
  <si>
    <t xml:space="preserve">      2120804</t>
  </si>
  <si>
    <t xml:space="preserve">      农村基础设施建设支出</t>
  </si>
  <si>
    <t>表6</t>
  </si>
  <si>
    <t xml:space="preserve"> 重庆市巴南区交通局部门收支总表</t>
  </si>
  <si>
    <t>一般公共预算拨款收入</t>
  </si>
  <si>
    <t xml:space="preserve">  一般公共服务支出</t>
  </si>
  <si>
    <t>政府性基金预算拨款收入</t>
  </si>
  <si>
    <t xml:space="preserve"> 政府性基金预算支出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</si>
  <si>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</si>
  <si>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</si>
  <si>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</si>
  <si>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</si>
  <si>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</si>
  <si>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</si>
  <si>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</si>
  <si>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</si>
  <si>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</si>
  <si>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</si>
  <si>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</si>
  <si>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</si>
  <si>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</si>
  <si>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</si>
  <si>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</si>
  <si>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</si>
  <si>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重庆市巴南区交通局部门收入总表</t>
  </si>
  <si>
    <t>科目</t>
  </si>
  <si>
    <t>非教育收费收入预算</t>
  </si>
  <si>
    <t>教育收费收预算入</t>
  </si>
  <si>
    <t>城乡社区支出</t>
  </si>
  <si>
    <t xml:space="preserve"> 21208</t>
  </si>
  <si>
    <t>国有土地使用权出让收入及对应专项债务收入安排的支出</t>
  </si>
  <si>
    <t xml:space="preserve">  2120899</t>
  </si>
  <si>
    <t>其他国有土地使用权出让收入安排的支出</t>
  </si>
  <si>
    <t>214</t>
  </si>
  <si>
    <t>交通运输支出</t>
  </si>
  <si>
    <t>公路水路运输</t>
  </si>
  <si>
    <t xml:space="preserve">      2140104</t>
  </si>
  <si>
    <t>公路建设</t>
  </si>
  <si>
    <t xml:space="preserve">      2140199</t>
  </si>
  <si>
    <t>其他公路水路运输支出</t>
  </si>
  <si>
    <t xml:space="preserve">   21406</t>
  </si>
  <si>
    <t>车辆购置税支出</t>
  </si>
  <si>
    <t xml:space="preserve">     2140601</t>
  </si>
  <si>
    <t>车辆购置税用于公路等基础设施建设支出</t>
  </si>
  <si>
    <t xml:space="preserve">     2140602</t>
  </si>
  <si>
    <t>车辆购置税用于农村公路建设支出</t>
  </si>
  <si>
    <t>表8</t>
  </si>
  <si>
    <t>重庆市巴南区交通局部门支出总表</t>
  </si>
  <si>
    <t>上缴上级支出</t>
  </si>
  <si>
    <t>事业单位经营支出</t>
  </si>
  <si>
    <t>对下级单位补助支出</t>
  </si>
  <si>
    <t>表9</t>
  </si>
  <si>
    <t>重庆市巴南区交通局政府采购预算明细表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</si>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</sst>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;;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2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1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19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21" borderId="18" applyNumberFormat="0" applyAlignment="0" applyProtection="0">
      <alignment vertical="center"/>
    </xf>
    <xf numFmtId="0" fontId="38" fillId="21" borderId="16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 applyFill="1"/>
    <xf numFmtId="0" fontId="1" fillId="0" borderId="0" xfId="50" applyNumberFormat="1" applyFont="1" applyFill="1" applyAlignment="1" applyProtection="1">
      <alignment horizontal="left" vertical="center"/>
    </xf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Fill="1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10" fillId="0" borderId="0" xfId="50" applyFont="1" applyFill="1"/>
    <xf numFmtId="0" fontId="10" fillId="0" borderId="0" xfId="50" applyFont="1" applyFill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177" fontId="10" fillId="0" borderId="5" xfId="50" applyNumberFormat="1" applyFont="1" applyFill="1" applyBorder="1" applyAlignment="1" applyProtection="1">
      <alignment horizontal="right" vertical="center" wrapText="1"/>
    </xf>
    <xf numFmtId="177" fontId="10" fillId="0" borderId="1" xfId="50" applyNumberFormat="1" applyFont="1" applyFill="1" applyBorder="1" applyAlignment="1" applyProtection="1">
      <alignment horizontal="right" vertical="center" wrapText="1"/>
    </xf>
    <xf numFmtId="177" fontId="10" fillId="0" borderId="6" xfId="50" applyNumberFormat="1" applyFont="1" applyFill="1" applyBorder="1" applyAlignment="1" applyProtection="1">
      <alignment horizontal="right" vertical="center" wrapText="1"/>
    </xf>
    <xf numFmtId="177" fontId="10" fillId="0" borderId="7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177" fontId="11" fillId="0" borderId="1" xfId="50" applyNumberFormat="1" applyFont="1" applyFill="1" applyBorder="1" applyAlignment="1">
      <alignment horizontal="right"/>
    </xf>
    <xf numFmtId="177" fontId="7" fillId="0" borderId="1" xfId="50" applyNumberFormat="1" applyFill="1" applyBorder="1" applyAlignment="1">
      <alignment horizontal="right"/>
    </xf>
    <xf numFmtId="0" fontId="11" fillId="0" borderId="1" xfId="50" applyFont="1" applyFill="1" applyBorder="1" applyAlignment="1">
      <alignment horizontal="center"/>
    </xf>
    <xf numFmtId="0" fontId="11" fillId="0" borderId="1" xfId="50" applyFont="1" applyFill="1" applyBorder="1"/>
    <xf numFmtId="0" fontId="11" fillId="0" borderId="1" xfId="50" applyFont="1" applyFill="1" applyBorder="1" applyAlignment="1">
      <alignment horizontal="left"/>
    </xf>
    <xf numFmtId="0" fontId="11" fillId="0" borderId="0" xfId="50" applyFont="1" applyFill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right" vertical="center" wrapText="1"/>
    </xf>
    <xf numFmtId="177" fontId="5" fillId="0" borderId="2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7" fontId="11" fillId="0" borderId="7" xfId="50" applyNumberFormat="1" applyFont="1" applyFill="1" applyBorder="1" applyAlignment="1" applyProtection="1">
      <alignment horizontal="right" vertical="center"/>
    </xf>
    <xf numFmtId="177" fontId="11" fillId="0" borderId="1" xfId="50" applyNumberFormat="1" applyFont="1" applyFill="1" applyBorder="1" applyAlignment="1" applyProtection="1">
      <alignment horizontal="right" vertical="center"/>
    </xf>
    <xf numFmtId="177" fontId="11" fillId="0" borderId="1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7" fillId="0" borderId="0" xfId="50"/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8" xfId="50" applyFont="1" applyFill="1" applyBorder="1" applyAlignment="1">
      <alignment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lef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/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Fill="1" applyBorder="1" applyAlignment="1" applyProtection="1">
      <alignment horizontal="left"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/>
    </xf>
    <xf numFmtId="177" fontId="5" fillId="0" borderId="7" xfId="50" applyNumberFormat="1" applyFont="1" applyFill="1" applyBorder="1" applyAlignment="1" applyProtection="1">
      <alignment horizontal="right" vertical="center"/>
    </xf>
    <xf numFmtId="177" fontId="10" fillId="0" borderId="7" xfId="50" applyNumberFormat="1" applyFont="1" applyFill="1" applyBorder="1" applyAlignment="1" applyProtection="1">
      <alignment horizontal="right" vertical="center"/>
    </xf>
    <xf numFmtId="177" fontId="10" fillId="0" borderId="6" xfId="50" applyNumberFormat="1" applyFont="1" applyFill="1" applyBorder="1" applyAlignment="1" applyProtection="1">
      <alignment horizontal="right" vertical="center"/>
    </xf>
    <xf numFmtId="177" fontId="10" fillId="0" borderId="1" xfId="5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/>
    <xf numFmtId="176" fontId="16" fillId="0" borderId="1" xfId="0" applyNumberFormat="1" applyFont="1" applyFill="1" applyBorder="1" applyAlignment="1" applyProtection="1"/>
    <xf numFmtId="177" fontId="10" fillId="0" borderId="1" xfId="50" applyNumberFormat="1" applyFont="1" applyFill="1" applyBorder="1" applyAlignment="1">
      <alignment horizontal="right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0" fillId="0" borderId="9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0" fillId="0" borderId="7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E20" sqref="E20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522</v>
      </c>
      <c r="B1" s="3"/>
      <c r="C1" s="3"/>
      <c r="D1" s="3"/>
      <c r="E1" s="3"/>
      <c r="F1" s="3"/>
    </row>
    <row r="2" ht="19.5" customHeight="1" spans="1:11">
      <c r="A2" s="4" t="s">
        <v>523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491</v>
      </c>
      <c r="D4" s="6" t="s">
        <v>475</v>
      </c>
      <c r="E4" s="6" t="s">
        <v>477</v>
      </c>
      <c r="F4" s="6" t="s">
        <v>479</v>
      </c>
      <c r="G4" s="6" t="s">
        <v>481</v>
      </c>
      <c r="H4" s="6"/>
      <c r="I4" s="6" t="s">
        <v>483</v>
      </c>
      <c r="J4" s="6" t="s">
        <v>485</v>
      </c>
      <c r="K4" s="6" t="s">
        <v>489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497</v>
      </c>
      <c r="H5" s="6" t="s">
        <v>524</v>
      </c>
      <c r="I5" s="6"/>
      <c r="J5" s="6"/>
      <c r="K5" s="6"/>
    </row>
    <row r="6" ht="30" customHeight="1" spans="1:11">
      <c r="A6" s="7" t="s">
        <v>318</v>
      </c>
      <c r="B6" s="8">
        <f>SUM(B7:B9)</f>
        <v>802.89</v>
      </c>
      <c r="C6" s="8">
        <f t="shared" ref="C6:K6" si="0">SUM(C7:C9)</f>
        <v>0</v>
      </c>
      <c r="D6" s="8">
        <f t="shared" si="0"/>
        <v>0</v>
      </c>
      <c r="E6" s="8">
        <f t="shared" si="0"/>
        <v>802.89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525</v>
      </c>
      <c r="B7" s="8">
        <f>SUM(C7:K7)</f>
        <v>2.89</v>
      </c>
      <c r="C7" s="8"/>
      <c r="D7" s="8"/>
      <c r="E7" s="8">
        <v>2.89</v>
      </c>
      <c r="F7" s="8"/>
      <c r="G7" s="8"/>
      <c r="H7" s="8"/>
      <c r="I7" s="8"/>
      <c r="J7" s="8"/>
      <c r="K7" s="8"/>
    </row>
    <row r="8" ht="48" customHeight="1" spans="1:11">
      <c r="A8" s="9" t="s">
        <v>526</v>
      </c>
      <c r="B8" s="8">
        <f>SUM(C8:K8)</f>
        <v>0</v>
      </c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527</v>
      </c>
      <c r="B9" s="8">
        <f>SUM(C9:K9)</f>
        <v>800</v>
      </c>
      <c r="C9" s="8"/>
      <c r="D9" s="8"/>
      <c r="E9" s="8">
        <v>800</v>
      </c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topLeftCell="A6" workbookViewId="0">
      <selection activeCell="F20" sqref="F20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27.7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f>SUM(B8:B10)</f>
        <v>3033.261177</v>
      </c>
      <c r="C7" s="136" t="s">
        <v>323</v>
      </c>
      <c r="D7" s="137">
        <f>SUM(E7:G7)</f>
        <v>16767.97115</v>
      </c>
      <c r="E7" s="137">
        <f>B8+B12</f>
        <v>11097.284457</v>
      </c>
      <c r="F7" s="137">
        <f>B9+B13</f>
        <v>5670.686693</v>
      </c>
      <c r="G7" s="137">
        <f>B10+B14</f>
        <v>0</v>
      </c>
    </row>
    <row r="8" s="122" customFormat="1" customHeight="1" spans="1:7">
      <c r="A8" s="138" t="s">
        <v>324</v>
      </c>
      <c r="B8" s="139">
        <v>2221.261177</v>
      </c>
      <c r="C8" s="140"/>
      <c r="D8" s="141"/>
      <c r="E8" s="141"/>
      <c r="F8" s="141"/>
      <c r="G8" s="141"/>
    </row>
    <row r="9" s="122" customFormat="1" customHeight="1" spans="1:7">
      <c r="A9" s="138" t="s">
        <v>325</v>
      </c>
      <c r="B9" s="142">
        <v>812</v>
      </c>
      <c r="C9" s="140"/>
      <c r="D9" s="141"/>
      <c r="E9" s="141"/>
      <c r="F9" s="141"/>
      <c r="G9" s="141"/>
    </row>
    <row r="10" s="122" customFormat="1" customHeight="1" spans="1:7">
      <c r="A10" s="143" t="s">
        <v>326</v>
      </c>
      <c r="B10" s="144"/>
      <c r="C10" s="145"/>
      <c r="D10" s="141"/>
      <c r="E10" s="141"/>
      <c r="F10" s="141"/>
      <c r="G10" s="141"/>
    </row>
    <row r="11" s="122" customFormat="1" customHeight="1" spans="1:7">
      <c r="A11" s="146" t="s">
        <v>327</v>
      </c>
      <c r="B11" s="135">
        <f>SUM(B12:B14)</f>
        <v>13734.709973</v>
      </c>
      <c r="C11" s="147"/>
      <c r="D11" s="141"/>
      <c r="E11" s="141"/>
      <c r="F11" s="141"/>
      <c r="G11" s="141"/>
    </row>
    <row r="12" s="122" customFormat="1" customHeight="1" spans="1:7">
      <c r="A12" s="143" t="s">
        <v>324</v>
      </c>
      <c r="B12" s="139">
        <v>8876.02328</v>
      </c>
      <c r="C12" s="145"/>
      <c r="D12" s="141"/>
      <c r="E12" s="141"/>
      <c r="F12" s="141"/>
      <c r="G12" s="141"/>
    </row>
    <row r="13" s="122" customFormat="1" customHeight="1" spans="1:7">
      <c r="A13" s="143" t="s">
        <v>325</v>
      </c>
      <c r="B13" s="142">
        <v>4858.686693</v>
      </c>
      <c r="C13" s="145"/>
      <c r="D13" s="141"/>
      <c r="E13" s="141"/>
      <c r="F13" s="141"/>
      <c r="G13" s="141"/>
    </row>
    <row r="14" s="122" customFormat="1" customHeight="1" spans="1:13">
      <c r="A14" s="138" t="s">
        <v>326</v>
      </c>
      <c r="B14" s="144"/>
      <c r="C14" s="145"/>
      <c r="D14" s="141"/>
      <c r="E14" s="141"/>
      <c r="F14" s="141"/>
      <c r="G14" s="141"/>
      <c r="M14" s="155"/>
    </row>
    <row r="15" s="122" customFormat="1" customHeight="1" spans="1:7">
      <c r="A15" s="146"/>
      <c r="B15" s="148"/>
      <c r="C15" s="147"/>
      <c r="D15" s="149"/>
      <c r="E15" s="149"/>
      <c r="F15" s="149"/>
      <c r="G15" s="149"/>
    </row>
    <row r="16" s="122" customFormat="1" customHeight="1" spans="1:7">
      <c r="A16" s="146"/>
      <c r="B16" s="148"/>
      <c r="C16" s="148" t="s">
        <v>328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2" customFormat="1" customHeight="1" spans="1:7">
      <c r="A17" s="146"/>
      <c r="B17" s="148"/>
      <c r="C17" s="148"/>
      <c r="D17" s="151"/>
      <c r="E17" s="151"/>
      <c r="F17" s="151"/>
      <c r="G17" s="152"/>
    </row>
    <row r="18" s="122" customFormat="1" customHeight="1" spans="1:7">
      <c r="A18" s="146" t="s">
        <v>329</v>
      </c>
      <c r="B18" s="153">
        <f>B7+B11</f>
        <v>16767.97115</v>
      </c>
      <c r="C18" s="153" t="s">
        <v>330</v>
      </c>
      <c r="D18" s="151">
        <f>SUM(D7+D16)</f>
        <v>16767.97115</v>
      </c>
      <c r="E18" s="151">
        <f>SUM(E7+E16)</f>
        <v>11097.284457</v>
      </c>
      <c r="F18" s="151">
        <f>SUM(F7+F16)</f>
        <v>5670.686693</v>
      </c>
      <c r="G18" s="151">
        <f>SUM(G7+G16)</f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A1" sqref="$A1:$XFD1048576"/>
    </sheetView>
  </sheetViews>
  <sheetFormatPr defaultColWidth="6.87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331</v>
      </c>
    </row>
    <row r="2" ht="25.5" customHeight="1" spans="1:5">
      <c r="A2" s="103" t="s">
        <v>332</v>
      </c>
      <c r="B2" s="100"/>
      <c r="C2" s="100"/>
      <c r="D2" s="100"/>
      <c r="E2" s="100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6"/>
      <c r="B4" s="16"/>
      <c r="C4" s="16"/>
      <c r="D4" s="16"/>
      <c r="E4" s="113" t="s">
        <v>313</v>
      </c>
    </row>
    <row r="5" ht="20.1" customHeight="1" spans="1:5">
      <c r="A5" s="35" t="s">
        <v>333</v>
      </c>
      <c r="B5" s="35"/>
      <c r="C5" s="35" t="s">
        <v>334</v>
      </c>
      <c r="D5" s="35"/>
      <c r="E5" s="35"/>
    </row>
    <row r="6" ht="20.1" customHeight="1" spans="1:5">
      <c r="A6" s="60" t="s">
        <v>335</v>
      </c>
      <c r="B6" s="60" t="s">
        <v>336</v>
      </c>
      <c r="C6" s="60" t="s">
        <v>337</v>
      </c>
      <c r="D6" s="60" t="s">
        <v>338</v>
      </c>
      <c r="E6" s="60" t="s">
        <v>339</v>
      </c>
    </row>
    <row r="7" ht="20.1" customHeight="1" spans="1:5">
      <c r="A7" s="114"/>
      <c r="B7" s="60" t="s">
        <v>318</v>
      </c>
      <c r="C7" s="115">
        <f>C8+C14+C18+C23</f>
        <v>2221.261177</v>
      </c>
      <c r="D7" s="115">
        <f>D8+D14+D18+D23</f>
        <v>433.621177</v>
      </c>
      <c r="E7" s="115">
        <f>E8+E14+E18+E23</f>
        <v>1787.64</v>
      </c>
    </row>
    <row r="8" ht="21" customHeight="1" spans="1:5">
      <c r="A8" s="43" t="s">
        <v>340</v>
      </c>
      <c r="B8" s="26" t="s">
        <v>341</v>
      </c>
      <c r="C8" s="116">
        <v>83.719352</v>
      </c>
      <c r="D8" s="116">
        <v>51.079352</v>
      </c>
      <c r="E8" s="117">
        <v>32.64</v>
      </c>
    </row>
    <row r="9" ht="21" customHeight="1" spans="1:5">
      <c r="A9" s="43" t="s">
        <v>342</v>
      </c>
      <c r="B9" s="26" t="s">
        <v>343</v>
      </c>
      <c r="C9" s="116">
        <v>83.719352</v>
      </c>
      <c r="D9" s="116">
        <v>51.079352</v>
      </c>
      <c r="E9" s="117">
        <v>32.64</v>
      </c>
    </row>
    <row r="10" ht="21" customHeight="1" spans="1:5">
      <c r="A10" s="43" t="s">
        <v>344</v>
      </c>
      <c r="B10" s="26" t="s">
        <v>345</v>
      </c>
      <c r="C10" s="116">
        <v>34.65</v>
      </c>
      <c r="D10" s="116">
        <v>2.01</v>
      </c>
      <c r="E10" s="117">
        <v>32.64</v>
      </c>
    </row>
    <row r="11" ht="21" customHeight="1" spans="1:5">
      <c r="A11" s="43" t="s">
        <v>346</v>
      </c>
      <c r="B11" s="26" t="s">
        <v>347</v>
      </c>
      <c r="C11" s="116">
        <v>25.659568</v>
      </c>
      <c r="D11" s="116">
        <v>25.659568</v>
      </c>
      <c r="E11" s="117">
        <v>0</v>
      </c>
    </row>
    <row r="12" ht="21" customHeight="1" spans="1:5">
      <c r="A12" s="43" t="s">
        <v>348</v>
      </c>
      <c r="B12" s="26" t="s">
        <v>349</v>
      </c>
      <c r="C12" s="116">
        <v>10.58</v>
      </c>
      <c r="D12" s="116">
        <v>10.58</v>
      </c>
      <c r="E12" s="117">
        <v>0</v>
      </c>
    </row>
    <row r="13" ht="21" customHeight="1" spans="1:5">
      <c r="A13" s="43" t="s">
        <v>350</v>
      </c>
      <c r="B13" s="26" t="s">
        <v>351</v>
      </c>
      <c r="C13" s="116">
        <v>12.829784</v>
      </c>
      <c r="D13" s="116">
        <v>12.829784</v>
      </c>
      <c r="E13" s="117">
        <v>0</v>
      </c>
    </row>
    <row r="14" ht="21" customHeight="1" spans="1:5">
      <c r="A14" s="43" t="s">
        <v>352</v>
      </c>
      <c r="B14" s="26" t="s">
        <v>353</v>
      </c>
      <c r="C14" s="116">
        <v>23.555369</v>
      </c>
      <c r="D14" s="116">
        <v>23.555369</v>
      </c>
      <c r="E14" s="117">
        <v>0</v>
      </c>
    </row>
    <row r="15" ht="21" customHeight="1" spans="1:5">
      <c r="A15" s="43" t="s">
        <v>354</v>
      </c>
      <c r="B15" s="26" t="s">
        <v>355</v>
      </c>
      <c r="C15" s="116">
        <v>23.555369</v>
      </c>
      <c r="D15" s="116">
        <v>23.555369</v>
      </c>
      <c r="E15" s="117">
        <v>0</v>
      </c>
    </row>
    <row r="16" ht="21" customHeight="1" spans="1:5">
      <c r="A16" s="43" t="s">
        <v>356</v>
      </c>
      <c r="B16" s="26" t="s">
        <v>357</v>
      </c>
      <c r="C16" s="116">
        <v>15.235369</v>
      </c>
      <c r="D16" s="116">
        <v>15.235369</v>
      </c>
      <c r="E16" s="117">
        <v>0</v>
      </c>
    </row>
    <row r="17" ht="21" customHeight="1" spans="1:5">
      <c r="A17" s="43" t="s">
        <v>358</v>
      </c>
      <c r="B17" s="26" t="s">
        <v>359</v>
      </c>
      <c r="C17" s="116">
        <v>8.32</v>
      </c>
      <c r="D17" s="116">
        <v>8.32</v>
      </c>
      <c r="E17" s="117">
        <v>0</v>
      </c>
    </row>
    <row r="18" ht="21" customHeight="1" spans="1:5">
      <c r="A18" s="25" t="s">
        <v>360</v>
      </c>
      <c r="B18" s="26" t="s">
        <v>361</v>
      </c>
      <c r="C18" s="118">
        <v>2094.74178</v>
      </c>
      <c r="D18" s="118">
        <v>339.74178</v>
      </c>
      <c r="E18" s="118">
        <v>1755</v>
      </c>
    </row>
    <row r="19" ht="21" customHeight="1" spans="1:5">
      <c r="A19" s="119" t="s">
        <v>362</v>
      </c>
      <c r="B19" s="120" t="s">
        <v>363</v>
      </c>
      <c r="C19" s="121">
        <v>339.74178</v>
      </c>
      <c r="D19" s="121">
        <v>339.74178</v>
      </c>
      <c r="E19" s="121">
        <v>0</v>
      </c>
    </row>
    <row r="20" ht="21" customHeight="1" spans="1:5">
      <c r="A20" s="119" t="s">
        <v>364</v>
      </c>
      <c r="B20" s="120" t="s">
        <v>365</v>
      </c>
      <c r="C20" s="121">
        <v>339.74178</v>
      </c>
      <c r="D20" s="121">
        <v>339.74178</v>
      </c>
      <c r="E20" s="121">
        <v>0</v>
      </c>
    </row>
    <row r="21" ht="21" customHeight="1" spans="1:5">
      <c r="A21" s="119" t="s">
        <v>366</v>
      </c>
      <c r="B21" s="120" t="s">
        <v>367</v>
      </c>
      <c r="C21" s="121">
        <v>1755</v>
      </c>
      <c r="D21" s="121">
        <v>0</v>
      </c>
      <c r="E21" s="121">
        <v>1755</v>
      </c>
    </row>
    <row r="22" ht="21" customHeight="1" spans="1:5">
      <c r="A22" s="119" t="s">
        <v>368</v>
      </c>
      <c r="B22" s="120" t="s">
        <v>369</v>
      </c>
      <c r="C22" s="121">
        <v>1755</v>
      </c>
      <c r="D22" s="121">
        <v>0</v>
      </c>
      <c r="E22" s="121">
        <v>1755</v>
      </c>
    </row>
    <row r="23" ht="21" customHeight="1" spans="1:5">
      <c r="A23" s="119" t="s">
        <v>370</v>
      </c>
      <c r="B23" s="120" t="s">
        <v>371</v>
      </c>
      <c r="C23" s="121">
        <v>19.244676</v>
      </c>
      <c r="D23" s="121">
        <v>19.244676</v>
      </c>
      <c r="E23" s="121">
        <v>0</v>
      </c>
    </row>
    <row r="24" ht="21" customHeight="1" spans="1:5">
      <c r="A24" s="119" t="s">
        <v>372</v>
      </c>
      <c r="B24" s="120" t="s">
        <v>373</v>
      </c>
      <c r="C24" s="121">
        <v>19.244676</v>
      </c>
      <c r="D24" s="121">
        <v>19.244676</v>
      </c>
      <c r="E24" s="121">
        <v>0</v>
      </c>
    </row>
    <row r="25" ht="21" customHeight="1" spans="1:5">
      <c r="A25" s="119" t="s">
        <v>374</v>
      </c>
      <c r="B25" s="120" t="s">
        <v>375</v>
      </c>
      <c r="C25" s="121">
        <v>19.244676</v>
      </c>
      <c r="D25" s="121">
        <v>19.244676</v>
      </c>
      <c r="E25" s="121">
        <v>0</v>
      </c>
    </row>
    <row r="26" ht="21" customHeight="1" spans="1:5">
      <c r="A26" s="119"/>
      <c r="B26" s="120"/>
      <c r="C26" s="121"/>
      <c r="D26" s="121"/>
      <c r="E26" s="12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4"/>
  <sheetViews>
    <sheetView showGridLines="0" showZeros="0" topLeftCell="A7" workbookViewId="0">
      <selection activeCell="J19" sqref="J19"/>
    </sheetView>
  </sheetViews>
  <sheetFormatPr defaultColWidth="6.875" defaultRowHeight="20.1" customHeight="1"/>
  <cols>
    <col min="1" max="1" width="14.5" style="50" customWidth="1"/>
    <col min="2" max="2" width="33.375" style="50" customWidth="1"/>
    <col min="3" max="5" width="20.625" style="50" customWidth="1"/>
    <col min="6" max="256" width="6.875" style="50"/>
    <col min="257" max="257" width="14.5" style="50" customWidth="1"/>
    <col min="258" max="258" width="33.375" style="50" customWidth="1"/>
    <col min="259" max="261" width="20.625" style="50" customWidth="1"/>
    <col min="262" max="512" width="6.875" style="50"/>
    <col min="513" max="513" width="14.5" style="50" customWidth="1"/>
    <col min="514" max="514" width="33.375" style="50" customWidth="1"/>
    <col min="515" max="517" width="20.625" style="50" customWidth="1"/>
    <col min="518" max="768" width="6.875" style="50"/>
    <col min="769" max="769" width="14.5" style="50" customWidth="1"/>
    <col min="770" max="770" width="33.375" style="50" customWidth="1"/>
    <col min="771" max="773" width="20.625" style="50" customWidth="1"/>
    <col min="774" max="1024" width="6.875" style="50"/>
    <col min="1025" max="1025" width="14.5" style="50" customWidth="1"/>
    <col min="1026" max="1026" width="33.375" style="50" customWidth="1"/>
    <col min="1027" max="1029" width="20.625" style="50" customWidth="1"/>
    <col min="1030" max="1280" width="6.875" style="50"/>
    <col min="1281" max="1281" width="14.5" style="50" customWidth="1"/>
    <col min="1282" max="1282" width="33.375" style="50" customWidth="1"/>
    <col min="1283" max="1285" width="20.625" style="50" customWidth="1"/>
    <col min="1286" max="1536" width="6.875" style="50"/>
    <col min="1537" max="1537" width="14.5" style="50" customWidth="1"/>
    <col min="1538" max="1538" width="33.375" style="50" customWidth="1"/>
    <col min="1539" max="1541" width="20.625" style="50" customWidth="1"/>
    <col min="1542" max="1792" width="6.875" style="50"/>
    <col min="1793" max="1793" width="14.5" style="50" customWidth="1"/>
    <col min="1794" max="1794" width="33.375" style="50" customWidth="1"/>
    <col min="1795" max="1797" width="20.625" style="50" customWidth="1"/>
    <col min="1798" max="2048" width="6.875" style="50"/>
    <col min="2049" max="2049" width="14.5" style="50" customWidth="1"/>
    <col min="2050" max="2050" width="33.375" style="50" customWidth="1"/>
    <col min="2051" max="2053" width="20.625" style="50" customWidth="1"/>
    <col min="2054" max="2304" width="6.875" style="50"/>
    <col min="2305" max="2305" width="14.5" style="50" customWidth="1"/>
    <col min="2306" max="2306" width="33.375" style="50" customWidth="1"/>
    <col min="2307" max="2309" width="20.625" style="50" customWidth="1"/>
    <col min="2310" max="2560" width="6.875" style="50"/>
    <col min="2561" max="2561" width="14.5" style="50" customWidth="1"/>
    <col min="2562" max="2562" width="33.375" style="50" customWidth="1"/>
    <col min="2563" max="2565" width="20.625" style="50" customWidth="1"/>
    <col min="2566" max="2816" width="6.875" style="50"/>
    <col min="2817" max="2817" width="14.5" style="50" customWidth="1"/>
    <col min="2818" max="2818" width="33.375" style="50" customWidth="1"/>
    <col min="2819" max="2821" width="20.625" style="50" customWidth="1"/>
    <col min="2822" max="3072" width="6.875" style="50"/>
    <col min="3073" max="3073" width="14.5" style="50" customWidth="1"/>
    <col min="3074" max="3074" width="33.375" style="50" customWidth="1"/>
    <col min="3075" max="3077" width="20.625" style="50" customWidth="1"/>
    <col min="3078" max="3328" width="6.875" style="50"/>
    <col min="3329" max="3329" width="14.5" style="50" customWidth="1"/>
    <col min="3330" max="3330" width="33.375" style="50" customWidth="1"/>
    <col min="3331" max="3333" width="20.625" style="50" customWidth="1"/>
    <col min="3334" max="3584" width="6.875" style="50"/>
    <col min="3585" max="3585" width="14.5" style="50" customWidth="1"/>
    <col min="3586" max="3586" width="33.375" style="50" customWidth="1"/>
    <col min="3587" max="3589" width="20.625" style="50" customWidth="1"/>
    <col min="3590" max="3840" width="6.875" style="50"/>
    <col min="3841" max="3841" width="14.5" style="50" customWidth="1"/>
    <col min="3842" max="3842" width="33.375" style="50" customWidth="1"/>
    <col min="3843" max="3845" width="20.625" style="50" customWidth="1"/>
    <col min="3846" max="4096" width="6.875" style="50"/>
    <col min="4097" max="4097" width="14.5" style="50" customWidth="1"/>
    <col min="4098" max="4098" width="33.375" style="50" customWidth="1"/>
    <col min="4099" max="4101" width="20.625" style="50" customWidth="1"/>
    <col min="4102" max="4352" width="6.875" style="50"/>
    <col min="4353" max="4353" width="14.5" style="50" customWidth="1"/>
    <col min="4354" max="4354" width="33.375" style="50" customWidth="1"/>
    <col min="4355" max="4357" width="20.625" style="50" customWidth="1"/>
    <col min="4358" max="4608" width="6.875" style="50"/>
    <col min="4609" max="4609" width="14.5" style="50" customWidth="1"/>
    <col min="4610" max="4610" width="33.375" style="50" customWidth="1"/>
    <col min="4611" max="4613" width="20.625" style="50" customWidth="1"/>
    <col min="4614" max="4864" width="6.875" style="50"/>
    <col min="4865" max="4865" width="14.5" style="50" customWidth="1"/>
    <col min="4866" max="4866" width="33.375" style="50" customWidth="1"/>
    <col min="4867" max="4869" width="20.625" style="50" customWidth="1"/>
    <col min="4870" max="5120" width="6.875" style="50"/>
    <col min="5121" max="5121" width="14.5" style="50" customWidth="1"/>
    <col min="5122" max="5122" width="33.375" style="50" customWidth="1"/>
    <col min="5123" max="5125" width="20.625" style="50" customWidth="1"/>
    <col min="5126" max="5376" width="6.875" style="50"/>
    <col min="5377" max="5377" width="14.5" style="50" customWidth="1"/>
    <col min="5378" max="5378" width="33.375" style="50" customWidth="1"/>
    <col min="5379" max="5381" width="20.625" style="50" customWidth="1"/>
    <col min="5382" max="5632" width="6.875" style="50"/>
    <col min="5633" max="5633" width="14.5" style="50" customWidth="1"/>
    <col min="5634" max="5634" width="33.375" style="50" customWidth="1"/>
    <col min="5635" max="5637" width="20.625" style="50" customWidth="1"/>
    <col min="5638" max="5888" width="6.875" style="50"/>
    <col min="5889" max="5889" width="14.5" style="50" customWidth="1"/>
    <col min="5890" max="5890" width="33.375" style="50" customWidth="1"/>
    <col min="5891" max="5893" width="20.625" style="50" customWidth="1"/>
    <col min="5894" max="6144" width="6.875" style="50"/>
    <col min="6145" max="6145" width="14.5" style="50" customWidth="1"/>
    <col min="6146" max="6146" width="33.375" style="50" customWidth="1"/>
    <col min="6147" max="6149" width="20.625" style="50" customWidth="1"/>
    <col min="6150" max="6400" width="6.875" style="50"/>
    <col min="6401" max="6401" width="14.5" style="50" customWidth="1"/>
    <col min="6402" max="6402" width="33.375" style="50" customWidth="1"/>
    <col min="6403" max="6405" width="20.625" style="50" customWidth="1"/>
    <col min="6406" max="6656" width="6.875" style="50"/>
    <col min="6657" max="6657" width="14.5" style="50" customWidth="1"/>
    <col min="6658" max="6658" width="33.375" style="50" customWidth="1"/>
    <col min="6659" max="6661" width="20.625" style="50" customWidth="1"/>
    <col min="6662" max="6912" width="6.875" style="50"/>
    <col min="6913" max="6913" width="14.5" style="50" customWidth="1"/>
    <col min="6914" max="6914" width="33.375" style="50" customWidth="1"/>
    <col min="6915" max="6917" width="20.625" style="50" customWidth="1"/>
    <col min="6918" max="7168" width="6.875" style="50"/>
    <col min="7169" max="7169" width="14.5" style="50" customWidth="1"/>
    <col min="7170" max="7170" width="33.375" style="50" customWidth="1"/>
    <col min="7171" max="7173" width="20.625" style="50" customWidth="1"/>
    <col min="7174" max="7424" width="6.875" style="50"/>
    <col min="7425" max="7425" width="14.5" style="50" customWidth="1"/>
    <col min="7426" max="7426" width="33.375" style="50" customWidth="1"/>
    <col min="7427" max="7429" width="20.625" style="50" customWidth="1"/>
    <col min="7430" max="7680" width="6.875" style="50"/>
    <col min="7681" max="7681" width="14.5" style="50" customWidth="1"/>
    <col min="7682" max="7682" width="33.375" style="50" customWidth="1"/>
    <col min="7683" max="7685" width="20.625" style="50" customWidth="1"/>
    <col min="7686" max="7936" width="6.875" style="50"/>
    <col min="7937" max="7937" width="14.5" style="50" customWidth="1"/>
    <col min="7938" max="7938" width="33.375" style="50" customWidth="1"/>
    <col min="7939" max="7941" width="20.625" style="50" customWidth="1"/>
    <col min="7942" max="8192" width="6.875" style="50"/>
    <col min="8193" max="8193" width="14.5" style="50" customWidth="1"/>
    <col min="8194" max="8194" width="33.375" style="50" customWidth="1"/>
    <col min="8195" max="8197" width="20.625" style="50" customWidth="1"/>
    <col min="8198" max="8448" width="6.875" style="50"/>
    <col min="8449" max="8449" width="14.5" style="50" customWidth="1"/>
    <col min="8450" max="8450" width="33.375" style="50" customWidth="1"/>
    <col min="8451" max="8453" width="20.625" style="50" customWidth="1"/>
    <col min="8454" max="8704" width="6.875" style="50"/>
    <col min="8705" max="8705" width="14.5" style="50" customWidth="1"/>
    <col min="8706" max="8706" width="33.375" style="50" customWidth="1"/>
    <col min="8707" max="8709" width="20.625" style="50" customWidth="1"/>
    <col min="8710" max="8960" width="6.875" style="50"/>
    <col min="8961" max="8961" width="14.5" style="50" customWidth="1"/>
    <col min="8962" max="8962" width="33.375" style="50" customWidth="1"/>
    <col min="8963" max="8965" width="20.625" style="50" customWidth="1"/>
    <col min="8966" max="9216" width="6.875" style="50"/>
    <col min="9217" max="9217" width="14.5" style="50" customWidth="1"/>
    <col min="9218" max="9218" width="33.375" style="50" customWidth="1"/>
    <col min="9219" max="9221" width="20.625" style="50" customWidth="1"/>
    <col min="9222" max="9472" width="6.875" style="50"/>
    <col min="9473" max="9473" width="14.5" style="50" customWidth="1"/>
    <col min="9474" max="9474" width="33.375" style="50" customWidth="1"/>
    <col min="9475" max="9477" width="20.625" style="50" customWidth="1"/>
    <col min="9478" max="9728" width="6.875" style="50"/>
    <col min="9729" max="9729" width="14.5" style="50" customWidth="1"/>
    <col min="9730" max="9730" width="33.375" style="50" customWidth="1"/>
    <col min="9731" max="9733" width="20.625" style="50" customWidth="1"/>
    <col min="9734" max="9984" width="6.875" style="50"/>
    <col min="9985" max="9985" width="14.5" style="50" customWidth="1"/>
    <col min="9986" max="9986" width="33.375" style="50" customWidth="1"/>
    <col min="9987" max="9989" width="20.625" style="50" customWidth="1"/>
    <col min="9990" max="10240" width="6.875" style="50"/>
    <col min="10241" max="10241" width="14.5" style="50" customWidth="1"/>
    <col min="10242" max="10242" width="33.375" style="50" customWidth="1"/>
    <col min="10243" max="10245" width="20.625" style="50" customWidth="1"/>
    <col min="10246" max="10496" width="6.875" style="50"/>
    <col min="10497" max="10497" width="14.5" style="50" customWidth="1"/>
    <col min="10498" max="10498" width="33.375" style="50" customWidth="1"/>
    <col min="10499" max="10501" width="20.625" style="50" customWidth="1"/>
    <col min="10502" max="10752" width="6.875" style="50"/>
    <col min="10753" max="10753" width="14.5" style="50" customWidth="1"/>
    <col min="10754" max="10754" width="33.375" style="50" customWidth="1"/>
    <col min="10755" max="10757" width="20.625" style="50" customWidth="1"/>
    <col min="10758" max="11008" width="6.875" style="50"/>
    <col min="11009" max="11009" width="14.5" style="50" customWidth="1"/>
    <col min="11010" max="11010" width="33.375" style="50" customWidth="1"/>
    <col min="11011" max="11013" width="20.625" style="50" customWidth="1"/>
    <col min="11014" max="11264" width="6.875" style="50"/>
    <col min="11265" max="11265" width="14.5" style="50" customWidth="1"/>
    <col min="11266" max="11266" width="33.375" style="50" customWidth="1"/>
    <col min="11267" max="11269" width="20.625" style="50" customWidth="1"/>
    <col min="11270" max="11520" width="6.875" style="50"/>
    <col min="11521" max="11521" width="14.5" style="50" customWidth="1"/>
    <col min="11522" max="11522" width="33.375" style="50" customWidth="1"/>
    <col min="11523" max="11525" width="20.625" style="50" customWidth="1"/>
    <col min="11526" max="11776" width="6.875" style="50"/>
    <col min="11777" max="11777" width="14.5" style="50" customWidth="1"/>
    <col min="11778" max="11778" width="33.375" style="50" customWidth="1"/>
    <col min="11779" max="11781" width="20.625" style="50" customWidth="1"/>
    <col min="11782" max="12032" width="6.875" style="50"/>
    <col min="12033" max="12033" width="14.5" style="50" customWidth="1"/>
    <col min="12034" max="12034" width="33.375" style="50" customWidth="1"/>
    <col min="12035" max="12037" width="20.625" style="50" customWidth="1"/>
    <col min="12038" max="12288" width="6.875" style="50"/>
    <col min="12289" max="12289" width="14.5" style="50" customWidth="1"/>
    <col min="12290" max="12290" width="33.375" style="50" customWidth="1"/>
    <col min="12291" max="12293" width="20.625" style="50" customWidth="1"/>
    <col min="12294" max="12544" width="6.875" style="50"/>
    <col min="12545" max="12545" width="14.5" style="50" customWidth="1"/>
    <col min="12546" max="12546" width="33.375" style="50" customWidth="1"/>
    <col min="12547" max="12549" width="20.625" style="50" customWidth="1"/>
    <col min="12550" max="12800" width="6.875" style="50"/>
    <col min="12801" max="12801" width="14.5" style="50" customWidth="1"/>
    <col min="12802" max="12802" width="33.375" style="50" customWidth="1"/>
    <col min="12803" max="12805" width="20.625" style="50" customWidth="1"/>
    <col min="12806" max="13056" width="6.875" style="50"/>
    <col min="13057" max="13057" width="14.5" style="50" customWidth="1"/>
    <col min="13058" max="13058" width="33.375" style="50" customWidth="1"/>
    <col min="13059" max="13061" width="20.625" style="50" customWidth="1"/>
    <col min="13062" max="13312" width="6.875" style="50"/>
    <col min="13313" max="13313" width="14.5" style="50" customWidth="1"/>
    <col min="13314" max="13314" width="33.375" style="50" customWidth="1"/>
    <col min="13315" max="13317" width="20.625" style="50" customWidth="1"/>
    <col min="13318" max="13568" width="6.875" style="50"/>
    <col min="13569" max="13569" width="14.5" style="50" customWidth="1"/>
    <col min="13570" max="13570" width="33.375" style="50" customWidth="1"/>
    <col min="13571" max="13573" width="20.625" style="50" customWidth="1"/>
    <col min="13574" max="13824" width="6.875" style="50"/>
    <col min="13825" max="13825" width="14.5" style="50" customWidth="1"/>
    <col min="13826" max="13826" width="33.375" style="50" customWidth="1"/>
    <col min="13827" max="13829" width="20.625" style="50" customWidth="1"/>
    <col min="13830" max="14080" width="6.875" style="50"/>
    <col min="14081" max="14081" width="14.5" style="50" customWidth="1"/>
    <col min="14082" max="14082" width="33.375" style="50" customWidth="1"/>
    <col min="14083" max="14085" width="20.625" style="50" customWidth="1"/>
    <col min="14086" max="14336" width="6.875" style="50"/>
    <col min="14337" max="14337" width="14.5" style="50" customWidth="1"/>
    <col min="14338" max="14338" width="33.375" style="50" customWidth="1"/>
    <col min="14339" max="14341" width="20.625" style="50" customWidth="1"/>
    <col min="14342" max="14592" width="6.875" style="50"/>
    <col min="14593" max="14593" width="14.5" style="50" customWidth="1"/>
    <col min="14594" max="14594" width="33.375" style="50" customWidth="1"/>
    <col min="14595" max="14597" width="20.625" style="50" customWidth="1"/>
    <col min="14598" max="14848" width="6.875" style="50"/>
    <col min="14849" max="14849" width="14.5" style="50" customWidth="1"/>
    <col min="14850" max="14850" width="33.375" style="50" customWidth="1"/>
    <col min="14851" max="14853" width="20.625" style="50" customWidth="1"/>
    <col min="14854" max="15104" width="6.875" style="50"/>
    <col min="15105" max="15105" width="14.5" style="50" customWidth="1"/>
    <col min="15106" max="15106" width="33.375" style="50" customWidth="1"/>
    <col min="15107" max="15109" width="20.625" style="50" customWidth="1"/>
    <col min="15110" max="15360" width="6.875" style="50"/>
    <col min="15361" max="15361" width="14.5" style="50" customWidth="1"/>
    <col min="15362" max="15362" width="33.375" style="50" customWidth="1"/>
    <col min="15363" max="15365" width="20.625" style="50" customWidth="1"/>
    <col min="15366" max="15616" width="6.875" style="50"/>
    <col min="15617" max="15617" width="14.5" style="50" customWidth="1"/>
    <col min="15618" max="15618" width="33.375" style="50" customWidth="1"/>
    <col min="15619" max="15621" width="20.625" style="50" customWidth="1"/>
    <col min="15622" max="15872" width="6.875" style="50"/>
    <col min="15873" max="15873" width="14.5" style="50" customWidth="1"/>
    <col min="15874" max="15874" width="33.375" style="50" customWidth="1"/>
    <col min="15875" max="15877" width="20.625" style="50" customWidth="1"/>
    <col min="15878" max="16128" width="6.875" style="50"/>
    <col min="16129" max="16129" width="14.5" style="50" customWidth="1"/>
    <col min="16130" max="16130" width="33.375" style="50" customWidth="1"/>
    <col min="16131" max="16133" width="20.625" style="50" customWidth="1"/>
    <col min="16134" max="16384" width="6.875" style="50"/>
  </cols>
  <sheetData>
    <row r="1" customHeight="1" spans="1:5">
      <c r="A1" s="11" t="s">
        <v>376</v>
      </c>
      <c r="E1" s="102"/>
    </row>
    <row r="2" ht="34.5" customHeight="1" spans="1:5">
      <c r="A2" s="103" t="s">
        <v>377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101" customFormat="1" customHeight="1" spans="1:5">
      <c r="A4" s="16"/>
      <c r="B4" s="105"/>
      <c r="C4" s="105"/>
      <c r="D4" s="105"/>
      <c r="E4" s="106" t="s">
        <v>313</v>
      </c>
    </row>
    <row r="5" s="101" customFormat="1" customHeight="1" spans="1:5">
      <c r="A5" s="35" t="s">
        <v>378</v>
      </c>
      <c r="B5" s="35"/>
      <c r="C5" s="35" t="s">
        <v>379</v>
      </c>
      <c r="D5" s="35"/>
      <c r="E5" s="35"/>
    </row>
    <row r="6" s="101" customFormat="1" customHeight="1" spans="1:5">
      <c r="A6" s="35" t="s">
        <v>335</v>
      </c>
      <c r="B6" s="35" t="s">
        <v>336</v>
      </c>
      <c r="C6" s="35" t="s">
        <v>318</v>
      </c>
      <c r="D6" s="35" t="s">
        <v>380</v>
      </c>
      <c r="E6" s="35" t="s">
        <v>381</v>
      </c>
    </row>
    <row r="7" s="101" customFormat="1" customHeight="1" spans="1:10">
      <c r="A7" s="107" t="s">
        <v>382</v>
      </c>
      <c r="B7" s="108" t="s">
        <v>383</v>
      </c>
      <c r="C7" s="66">
        <f>SUM(C8,C19,C39,C43)</f>
        <v>433.621177</v>
      </c>
      <c r="D7" s="66">
        <f>SUM(D8,D19,D39)</f>
        <v>300.387876</v>
      </c>
      <c r="E7" s="66">
        <f>SUM(E8,E19,E39,E43)</f>
        <v>133.233301</v>
      </c>
      <c r="J7" s="86"/>
    </row>
    <row r="8" s="101" customFormat="1" customHeight="1" spans="1:7">
      <c r="A8" s="109" t="s">
        <v>384</v>
      </c>
      <c r="B8" s="110" t="s">
        <v>385</v>
      </c>
      <c r="C8" s="73">
        <v>276.760676</v>
      </c>
      <c r="D8" s="73">
        <v>276.760676</v>
      </c>
      <c r="E8" s="66"/>
      <c r="G8" s="86"/>
    </row>
    <row r="9" s="101" customFormat="1" customHeight="1" spans="1:11">
      <c r="A9" s="109" t="s">
        <v>386</v>
      </c>
      <c r="B9" s="110" t="s">
        <v>387</v>
      </c>
      <c r="C9" s="66">
        <v>86.2968</v>
      </c>
      <c r="D9" s="66">
        <v>86.2968</v>
      </c>
      <c r="E9" s="66"/>
      <c r="F9" s="86"/>
      <c r="G9" s="86"/>
      <c r="K9" s="86"/>
    </row>
    <row r="10" s="101" customFormat="1" customHeight="1" spans="1:8">
      <c r="A10" s="109" t="s">
        <v>388</v>
      </c>
      <c r="B10" s="110" t="s">
        <v>389</v>
      </c>
      <c r="C10" s="66">
        <v>61.9416</v>
      </c>
      <c r="D10" s="66">
        <v>61.9416</v>
      </c>
      <c r="E10" s="66"/>
      <c r="F10" s="86"/>
      <c r="H10" s="86"/>
    </row>
    <row r="11" s="101" customFormat="1" customHeight="1" spans="1:8">
      <c r="A11" s="109" t="s">
        <v>390</v>
      </c>
      <c r="B11" s="110" t="s">
        <v>391</v>
      </c>
      <c r="C11" s="66">
        <v>12.1339</v>
      </c>
      <c r="D11" s="66">
        <v>12.1339</v>
      </c>
      <c r="E11" s="66"/>
      <c r="F11" s="86"/>
      <c r="H11" s="86"/>
    </row>
    <row r="12" s="101" customFormat="1" customHeight="1" spans="1:10">
      <c r="A12" s="109" t="s">
        <v>392</v>
      </c>
      <c r="B12" s="110" t="s">
        <v>393</v>
      </c>
      <c r="C12" s="66">
        <v>25.659568</v>
      </c>
      <c r="D12" s="66">
        <v>25.659568</v>
      </c>
      <c r="E12" s="66"/>
      <c r="F12" s="86"/>
      <c r="J12" s="86"/>
    </row>
    <row r="13" s="101" customFormat="1" customHeight="1" spans="1:11">
      <c r="A13" s="109" t="s">
        <v>394</v>
      </c>
      <c r="B13" s="110" t="s">
        <v>395</v>
      </c>
      <c r="C13" s="66">
        <v>12.828784</v>
      </c>
      <c r="D13" s="66">
        <v>12.828784</v>
      </c>
      <c r="E13" s="66"/>
      <c r="F13" s="86"/>
      <c r="G13" s="86"/>
      <c r="K13" s="86"/>
    </row>
    <row r="14" s="101" customFormat="1" customHeight="1" spans="1:11">
      <c r="A14" s="109" t="s">
        <v>396</v>
      </c>
      <c r="B14" s="110" t="s">
        <v>397</v>
      </c>
      <c r="C14" s="66">
        <v>15.235369</v>
      </c>
      <c r="D14" s="66">
        <v>15.235369</v>
      </c>
      <c r="E14" s="66"/>
      <c r="F14" s="86"/>
      <c r="G14" s="86"/>
      <c r="H14" s="86"/>
      <c r="K14" s="86"/>
    </row>
    <row r="15" s="101" customFormat="1" customHeight="1" spans="1:11">
      <c r="A15" s="109" t="s">
        <v>398</v>
      </c>
      <c r="B15" s="110" t="s">
        <v>399</v>
      </c>
      <c r="C15" s="66">
        <v>1.282979</v>
      </c>
      <c r="D15" s="66">
        <v>1.282979</v>
      </c>
      <c r="E15" s="66"/>
      <c r="F15" s="86"/>
      <c r="G15" s="86"/>
      <c r="K15" s="86"/>
    </row>
    <row r="16" s="101" customFormat="1" customHeight="1" spans="1:11">
      <c r="A16" s="109" t="s">
        <v>400</v>
      </c>
      <c r="B16" s="110" t="s">
        <v>401</v>
      </c>
      <c r="C16" s="66">
        <v>18.244676</v>
      </c>
      <c r="D16" s="66">
        <v>18.244676</v>
      </c>
      <c r="E16" s="66"/>
      <c r="F16" s="86"/>
      <c r="G16" s="86"/>
      <c r="K16" s="86"/>
    </row>
    <row r="17" s="101" customFormat="1" customHeight="1" spans="1:11">
      <c r="A17" s="109" t="s">
        <v>402</v>
      </c>
      <c r="B17" s="110" t="s">
        <v>403</v>
      </c>
      <c r="C17" s="66">
        <v>2.72</v>
      </c>
      <c r="D17" s="66">
        <v>2.72</v>
      </c>
      <c r="E17" s="66"/>
      <c r="F17" s="86"/>
      <c r="G17" s="86"/>
      <c r="I17" s="86"/>
      <c r="K17" s="86"/>
    </row>
    <row r="18" s="101" customFormat="1" customHeight="1" spans="1:11">
      <c r="A18" s="109" t="s">
        <v>404</v>
      </c>
      <c r="B18" s="110" t="s">
        <v>405</v>
      </c>
      <c r="C18" s="66">
        <v>39.416</v>
      </c>
      <c r="D18" s="66">
        <v>39.416</v>
      </c>
      <c r="E18" s="66"/>
      <c r="F18" s="86"/>
      <c r="G18" s="86"/>
      <c r="K18" s="86"/>
    </row>
    <row r="19" s="101" customFormat="1" customHeight="1" spans="1:7">
      <c r="A19" s="109" t="s">
        <v>406</v>
      </c>
      <c r="B19" s="110" t="s">
        <v>407</v>
      </c>
      <c r="C19" s="66">
        <v>130.743301</v>
      </c>
      <c r="D19" s="73"/>
      <c r="E19" s="66">
        <v>130.743301</v>
      </c>
      <c r="F19" s="86"/>
      <c r="G19" s="86"/>
    </row>
    <row r="20" s="101" customFormat="1" customHeight="1" spans="1:14">
      <c r="A20" s="109" t="s">
        <v>408</v>
      </c>
      <c r="B20" s="76" t="s">
        <v>409</v>
      </c>
      <c r="C20" s="66">
        <v>9.66</v>
      </c>
      <c r="D20" s="66"/>
      <c r="E20" s="66">
        <v>9.66</v>
      </c>
      <c r="F20" s="86"/>
      <c r="G20" s="86"/>
      <c r="H20" s="86"/>
      <c r="N20" s="86"/>
    </row>
    <row r="21" s="101" customFormat="1" customHeight="1" spans="1:7">
      <c r="A21" s="109" t="s">
        <v>410</v>
      </c>
      <c r="B21" s="111" t="s">
        <v>411</v>
      </c>
      <c r="C21" s="66">
        <v>5.9</v>
      </c>
      <c r="D21" s="66"/>
      <c r="E21" s="66">
        <v>5.9</v>
      </c>
      <c r="F21" s="86"/>
      <c r="G21" s="86"/>
    </row>
    <row r="22" s="101" customFormat="1" customHeight="1" spans="1:10">
      <c r="A22" s="109" t="s">
        <v>412</v>
      </c>
      <c r="B22" s="111" t="s">
        <v>413</v>
      </c>
      <c r="C22" s="66">
        <v>3.76</v>
      </c>
      <c r="D22" s="66"/>
      <c r="E22" s="66">
        <v>3.76</v>
      </c>
      <c r="F22" s="86"/>
      <c r="H22" s="86"/>
      <c r="J22" s="86"/>
    </row>
    <row r="23" s="101" customFormat="1" customHeight="1" spans="1:8">
      <c r="A23" s="109" t="s">
        <v>414</v>
      </c>
      <c r="B23" s="111" t="s">
        <v>415</v>
      </c>
      <c r="C23" s="66">
        <v>0.02</v>
      </c>
      <c r="D23" s="66"/>
      <c r="E23" s="66">
        <v>0.02</v>
      </c>
      <c r="F23" s="86"/>
      <c r="G23" s="86"/>
      <c r="H23" s="86"/>
    </row>
    <row r="24" s="101" customFormat="1" customHeight="1" spans="1:12">
      <c r="A24" s="109" t="s">
        <v>416</v>
      </c>
      <c r="B24" s="111" t="s">
        <v>417</v>
      </c>
      <c r="C24" s="66">
        <v>2.15</v>
      </c>
      <c r="D24" s="66"/>
      <c r="E24" s="66">
        <v>2.15</v>
      </c>
      <c r="F24" s="86"/>
      <c r="G24" s="86"/>
      <c r="I24" s="86"/>
      <c r="L24" s="86"/>
    </row>
    <row r="25" s="101" customFormat="1" customHeight="1" spans="1:8">
      <c r="A25" s="109" t="s">
        <v>418</v>
      </c>
      <c r="B25" s="111" t="s">
        <v>419</v>
      </c>
      <c r="C25" s="66">
        <v>8.124</v>
      </c>
      <c r="D25" s="66"/>
      <c r="E25" s="66">
        <v>8.124</v>
      </c>
      <c r="F25" s="86"/>
      <c r="G25" s="86"/>
      <c r="H25" s="86"/>
    </row>
    <row r="26" s="101" customFormat="1" customHeight="1" spans="1:7">
      <c r="A26" s="109" t="s">
        <v>420</v>
      </c>
      <c r="B26" s="76" t="s">
        <v>421</v>
      </c>
      <c r="C26" s="66">
        <v>30.6</v>
      </c>
      <c r="D26" s="66"/>
      <c r="E26" s="66">
        <v>30.6</v>
      </c>
      <c r="F26" s="86"/>
      <c r="G26" s="86"/>
    </row>
    <row r="27" s="101" customFormat="1" customHeight="1" spans="1:16">
      <c r="A27" s="109" t="s">
        <v>422</v>
      </c>
      <c r="B27" s="76" t="s">
        <v>423</v>
      </c>
      <c r="C27" s="66">
        <v>4.5</v>
      </c>
      <c r="D27" s="66"/>
      <c r="E27" s="66">
        <v>4.5</v>
      </c>
      <c r="F27" s="86"/>
      <c r="G27" s="86"/>
      <c r="P27" s="86"/>
    </row>
    <row r="28" s="101" customFormat="1" customHeight="1" spans="1:11">
      <c r="A28" s="109" t="s">
        <v>424</v>
      </c>
      <c r="B28" s="111" t="s">
        <v>425</v>
      </c>
      <c r="C28" s="66">
        <v>3.5</v>
      </c>
      <c r="D28" s="66"/>
      <c r="E28" s="66">
        <v>3.5</v>
      </c>
      <c r="F28" s="86"/>
      <c r="G28" s="86"/>
      <c r="H28" s="86"/>
      <c r="K28" s="86"/>
    </row>
    <row r="29" s="101" customFormat="1" customHeight="1" spans="1:9">
      <c r="A29" s="109" t="s">
        <v>426</v>
      </c>
      <c r="B29" s="111" t="s">
        <v>427</v>
      </c>
      <c r="C29" s="66">
        <v>1.5</v>
      </c>
      <c r="D29" s="66"/>
      <c r="E29" s="66">
        <v>1.5</v>
      </c>
      <c r="F29" s="86"/>
      <c r="G29" s="86"/>
      <c r="H29" s="86"/>
      <c r="I29" s="86"/>
    </row>
    <row r="30" s="101" customFormat="1" customHeight="1" spans="1:10">
      <c r="A30" s="109" t="s">
        <v>428</v>
      </c>
      <c r="B30" s="111" t="s">
        <v>429</v>
      </c>
      <c r="C30" s="66">
        <v>2</v>
      </c>
      <c r="D30" s="66"/>
      <c r="E30" s="66">
        <v>2</v>
      </c>
      <c r="F30" s="86"/>
      <c r="G30" s="86"/>
      <c r="H30" s="86"/>
      <c r="I30" s="86"/>
      <c r="J30" s="86"/>
    </row>
    <row r="31" s="101" customFormat="1" customHeight="1" spans="1:8">
      <c r="A31" s="109" t="s">
        <v>430</v>
      </c>
      <c r="B31" s="111" t="s">
        <v>431</v>
      </c>
      <c r="C31" s="66">
        <v>4.30889</v>
      </c>
      <c r="D31" s="66"/>
      <c r="E31" s="66">
        <v>4.30889</v>
      </c>
      <c r="F31" s="86"/>
      <c r="G31" s="86"/>
      <c r="H31" s="86"/>
    </row>
    <row r="32" s="101" customFormat="1" customHeight="1" spans="1:9">
      <c r="A32" s="109" t="s">
        <v>432</v>
      </c>
      <c r="B32" s="111" t="s">
        <v>433</v>
      </c>
      <c r="C32" s="66">
        <v>0.28</v>
      </c>
      <c r="D32" s="66"/>
      <c r="E32" s="66">
        <v>0.28</v>
      </c>
      <c r="F32" s="86"/>
      <c r="I32" s="86"/>
    </row>
    <row r="33" s="101" customFormat="1" customHeight="1" spans="1:19">
      <c r="A33" s="109" t="s">
        <v>434</v>
      </c>
      <c r="B33" s="111" t="s">
        <v>435</v>
      </c>
      <c r="C33" s="66">
        <v>12.16</v>
      </c>
      <c r="D33" s="66"/>
      <c r="E33" s="66">
        <v>12.16</v>
      </c>
      <c r="F33" s="86"/>
      <c r="G33" s="86"/>
      <c r="J33" s="86"/>
      <c r="S33" s="86"/>
    </row>
    <row r="34" s="101" customFormat="1" customHeight="1" spans="1:9">
      <c r="A34" s="109" t="s">
        <v>436</v>
      </c>
      <c r="B34" s="76" t="s">
        <v>437</v>
      </c>
      <c r="C34" s="66">
        <v>4.175009</v>
      </c>
      <c r="D34" s="66"/>
      <c r="E34" s="66">
        <v>4.175009</v>
      </c>
      <c r="F34" s="86"/>
      <c r="G34" s="86"/>
      <c r="H34" s="86"/>
      <c r="I34" s="86"/>
    </row>
    <row r="35" s="101" customFormat="1" customHeight="1" spans="1:7">
      <c r="A35" s="109" t="s">
        <v>438</v>
      </c>
      <c r="B35" s="111" t="s">
        <v>439</v>
      </c>
      <c r="C35" s="66">
        <v>9.152983</v>
      </c>
      <c r="D35" s="66"/>
      <c r="E35" s="66">
        <v>9.152983</v>
      </c>
      <c r="F35" s="86"/>
      <c r="G35" s="86"/>
    </row>
    <row r="36" s="101" customFormat="1" customHeight="1" spans="1:16">
      <c r="A36" s="109" t="s">
        <v>440</v>
      </c>
      <c r="B36" s="111" t="s">
        <v>441</v>
      </c>
      <c r="C36" s="66">
        <v>3</v>
      </c>
      <c r="D36" s="66"/>
      <c r="E36" s="66">
        <v>3</v>
      </c>
      <c r="F36" s="86"/>
      <c r="G36" s="86"/>
      <c r="I36" s="86"/>
      <c r="P36" s="86"/>
    </row>
    <row r="37" s="101" customFormat="1" customHeight="1" spans="1:16">
      <c r="A37" s="109" t="s">
        <v>442</v>
      </c>
      <c r="B37" s="111" t="s">
        <v>443</v>
      </c>
      <c r="C37" s="66">
        <v>15.444</v>
      </c>
      <c r="D37" s="66"/>
      <c r="E37" s="66">
        <v>15.444</v>
      </c>
      <c r="F37" s="86"/>
      <c r="G37" s="86"/>
      <c r="H37" s="86"/>
      <c r="P37" s="86"/>
    </row>
    <row r="38" s="101" customFormat="1" customHeight="1" spans="1:9">
      <c r="A38" s="109" t="s">
        <v>444</v>
      </c>
      <c r="B38" s="111" t="s">
        <v>445</v>
      </c>
      <c r="C38" s="66">
        <v>10.508419</v>
      </c>
      <c r="D38" s="66"/>
      <c r="E38" s="66">
        <v>10.508419</v>
      </c>
      <c r="F38" s="86"/>
      <c r="G38" s="86"/>
      <c r="H38" s="86"/>
      <c r="I38" s="86"/>
    </row>
    <row r="39" s="101" customFormat="1" customHeight="1" spans="1:8">
      <c r="A39" s="109" t="s">
        <v>446</v>
      </c>
      <c r="B39" s="110" t="s">
        <v>447</v>
      </c>
      <c r="C39" s="73">
        <v>23.6272</v>
      </c>
      <c r="D39" s="73">
        <v>23.6272</v>
      </c>
      <c r="E39" s="66"/>
      <c r="F39" s="86"/>
      <c r="H39" s="86"/>
    </row>
    <row r="40" s="101" customFormat="1" customHeight="1" spans="1:7">
      <c r="A40" s="109" t="s">
        <v>448</v>
      </c>
      <c r="B40" s="111" t="s">
        <v>449</v>
      </c>
      <c r="C40" s="66">
        <v>5.4372</v>
      </c>
      <c r="D40" s="66">
        <v>5.4372</v>
      </c>
      <c r="E40" s="66"/>
      <c r="F40" s="86"/>
      <c r="G40" s="86"/>
    </row>
    <row r="41" s="101" customFormat="1" customHeight="1" spans="1:8">
      <c r="A41" s="109" t="s">
        <v>450</v>
      </c>
      <c r="B41" s="111" t="s">
        <v>403</v>
      </c>
      <c r="C41" s="66">
        <v>5.6</v>
      </c>
      <c r="D41" s="66">
        <v>5.6</v>
      </c>
      <c r="E41" s="66"/>
      <c r="F41" s="86"/>
      <c r="G41" s="86"/>
      <c r="H41" s="86"/>
    </row>
    <row r="42" s="101" customFormat="1" customHeight="1" spans="1:6">
      <c r="A42" s="109" t="s">
        <v>451</v>
      </c>
      <c r="B42" s="111" t="s">
        <v>452</v>
      </c>
      <c r="C42" s="66">
        <v>12.59</v>
      </c>
      <c r="D42" s="66">
        <v>12.59</v>
      </c>
      <c r="E42" s="66"/>
      <c r="F42" s="86"/>
    </row>
    <row r="43" s="101" customFormat="1" customHeight="1" spans="1:6">
      <c r="A43" s="109" t="s">
        <v>453</v>
      </c>
      <c r="B43" s="111" t="s">
        <v>454</v>
      </c>
      <c r="C43" s="66">
        <v>2.49</v>
      </c>
      <c r="D43" s="66"/>
      <c r="E43" s="66">
        <v>2.49</v>
      </c>
      <c r="F43" s="86"/>
    </row>
    <row r="44" s="101" customFormat="1" customHeight="1" spans="1:6">
      <c r="A44" s="112" t="s">
        <v>455</v>
      </c>
      <c r="B44" s="111" t="s">
        <v>456</v>
      </c>
      <c r="C44" s="66">
        <v>2.49</v>
      </c>
      <c r="D44" s="66"/>
      <c r="E44" s="66">
        <v>2.49</v>
      </c>
      <c r="F44" s="86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3" sqref="E13"/>
    </sheetView>
  </sheetViews>
  <sheetFormatPr defaultColWidth="6.875" defaultRowHeight="12.75" customHeight="1" outlineLevelCol="6"/>
  <cols>
    <col min="1" max="1" width="18" style="50" customWidth="1"/>
    <col min="2" max="2" width="18.625" style="50" customWidth="1"/>
    <col min="3" max="3" width="16.375" style="50" customWidth="1"/>
    <col min="4" max="4" width="14.625" style="50" customWidth="1"/>
    <col min="5" max="5" width="15.625" style="50" customWidth="1"/>
    <col min="6" max="6" width="23.875" style="50" customWidth="1"/>
    <col min="7" max="7" width="11.625" style="50" customWidth="1"/>
    <col min="8" max="251" width="6.875" style="50"/>
    <col min="252" max="263" width="11.625" style="50" customWidth="1"/>
    <col min="264" max="507" width="6.875" style="50"/>
    <col min="508" max="519" width="11.625" style="50" customWidth="1"/>
    <col min="520" max="763" width="6.875" style="50"/>
    <col min="764" max="775" width="11.625" style="50" customWidth="1"/>
    <col min="776" max="1019" width="6.875" style="50"/>
    <col min="1020" max="1031" width="11.625" style="50" customWidth="1"/>
    <col min="1032" max="1275" width="6.875" style="50"/>
    <col min="1276" max="1287" width="11.625" style="50" customWidth="1"/>
    <col min="1288" max="1531" width="6.875" style="50"/>
    <col min="1532" max="1543" width="11.625" style="50" customWidth="1"/>
    <col min="1544" max="1787" width="6.875" style="50"/>
    <col min="1788" max="1799" width="11.625" style="50" customWidth="1"/>
    <col min="1800" max="2043" width="6.875" style="50"/>
    <col min="2044" max="2055" width="11.625" style="50" customWidth="1"/>
    <col min="2056" max="2299" width="6.875" style="50"/>
    <col min="2300" max="2311" width="11.625" style="50" customWidth="1"/>
    <col min="2312" max="2555" width="6.875" style="50"/>
    <col min="2556" max="2567" width="11.625" style="50" customWidth="1"/>
    <col min="2568" max="2811" width="6.875" style="50"/>
    <col min="2812" max="2823" width="11.625" style="50" customWidth="1"/>
    <col min="2824" max="3067" width="6.875" style="50"/>
    <col min="3068" max="3079" width="11.625" style="50" customWidth="1"/>
    <col min="3080" max="3323" width="6.875" style="50"/>
    <col min="3324" max="3335" width="11.625" style="50" customWidth="1"/>
    <col min="3336" max="3579" width="6.875" style="50"/>
    <col min="3580" max="3591" width="11.625" style="50" customWidth="1"/>
    <col min="3592" max="3835" width="6.875" style="50"/>
    <col min="3836" max="3847" width="11.625" style="50" customWidth="1"/>
    <col min="3848" max="4091" width="6.875" style="50"/>
    <col min="4092" max="4103" width="11.625" style="50" customWidth="1"/>
    <col min="4104" max="4347" width="6.875" style="50"/>
    <col min="4348" max="4359" width="11.625" style="50" customWidth="1"/>
    <col min="4360" max="4603" width="6.875" style="50"/>
    <col min="4604" max="4615" width="11.625" style="50" customWidth="1"/>
    <col min="4616" max="4859" width="6.875" style="50"/>
    <col min="4860" max="4871" width="11.625" style="50" customWidth="1"/>
    <col min="4872" max="5115" width="6.875" style="50"/>
    <col min="5116" max="5127" width="11.625" style="50" customWidth="1"/>
    <col min="5128" max="5371" width="6.875" style="50"/>
    <col min="5372" max="5383" width="11.625" style="50" customWidth="1"/>
    <col min="5384" max="5627" width="6.875" style="50"/>
    <col min="5628" max="5639" width="11.625" style="50" customWidth="1"/>
    <col min="5640" max="5883" width="6.875" style="50"/>
    <col min="5884" max="5895" width="11.625" style="50" customWidth="1"/>
    <col min="5896" max="6139" width="6.875" style="50"/>
    <col min="6140" max="6151" width="11.625" style="50" customWidth="1"/>
    <col min="6152" max="6395" width="6.875" style="50"/>
    <col min="6396" max="6407" width="11.625" style="50" customWidth="1"/>
    <col min="6408" max="6651" width="6.875" style="50"/>
    <col min="6652" max="6663" width="11.625" style="50" customWidth="1"/>
    <col min="6664" max="6907" width="6.875" style="50"/>
    <col min="6908" max="6919" width="11.625" style="50" customWidth="1"/>
    <col min="6920" max="7163" width="6.875" style="50"/>
    <col min="7164" max="7175" width="11.625" style="50" customWidth="1"/>
    <col min="7176" max="7419" width="6.875" style="50"/>
    <col min="7420" max="7431" width="11.625" style="50" customWidth="1"/>
    <col min="7432" max="7675" width="6.875" style="50"/>
    <col min="7676" max="7687" width="11.625" style="50" customWidth="1"/>
    <col min="7688" max="7931" width="6.875" style="50"/>
    <col min="7932" max="7943" width="11.625" style="50" customWidth="1"/>
    <col min="7944" max="8187" width="6.875" style="50"/>
    <col min="8188" max="8199" width="11.625" style="50" customWidth="1"/>
    <col min="8200" max="8443" width="6.875" style="50"/>
    <col min="8444" max="8455" width="11.625" style="50" customWidth="1"/>
    <col min="8456" max="8699" width="6.875" style="50"/>
    <col min="8700" max="8711" width="11.625" style="50" customWidth="1"/>
    <col min="8712" max="8955" width="6.875" style="50"/>
    <col min="8956" max="8967" width="11.625" style="50" customWidth="1"/>
    <col min="8968" max="9211" width="6.875" style="50"/>
    <col min="9212" max="9223" width="11.625" style="50" customWidth="1"/>
    <col min="9224" max="9467" width="6.875" style="50"/>
    <col min="9468" max="9479" width="11.625" style="50" customWidth="1"/>
    <col min="9480" max="9723" width="6.875" style="50"/>
    <col min="9724" max="9735" width="11.625" style="50" customWidth="1"/>
    <col min="9736" max="9979" width="6.875" style="50"/>
    <col min="9980" max="9991" width="11.625" style="50" customWidth="1"/>
    <col min="9992" max="10235" width="6.875" style="50"/>
    <col min="10236" max="10247" width="11.625" style="50" customWidth="1"/>
    <col min="10248" max="10491" width="6.875" style="50"/>
    <col min="10492" max="10503" width="11.625" style="50" customWidth="1"/>
    <col min="10504" max="10747" width="6.875" style="50"/>
    <col min="10748" max="10759" width="11.625" style="50" customWidth="1"/>
    <col min="10760" max="11003" width="6.875" style="50"/>
    <col min="11004" max="11015" width="11.625" style="50" customWidth="1"/>
    <col min="11016" max="11259" width="6.875" style="50"/>
    <col min="11260" max="11271" width="11.625" style="50" customWidth="1"/>
    <col min="11272" max="11515" width="6.875" style="50"/>
    <col min="11516" max="11527" width="11.625" style="50" customWidth="1"/>
    <col min="11528" max="11771" width="6.875" style="50"/>
    <col min="11772" max="11783" width="11.625" style="50" customWidth="1"/>
    <col min="11784" max="12027" width="6.875" style="50"/>
    <col min="12028" max="12039" width="11.625" style="50" customWidth="1"/>
    <col min="12040" max="12283" width="6.875" style="50"/>
    <col min="12284" max="12295" width="11.625" style="50" customWidth="1"/>
    <col min="12296" max="12539" width="6.875" style="50"/>
    <col min="12540" max="12551" width="11.625" style="50" customWidth="1"/>
    <col min="12552" max="12795" width="6.875" style="50"/>
    <col min="12796" max="12807" width="11.625" style="50" customWidth="1"/>
    <col min="12808" max="13051" width="6.875" style="50"/>
    <col min="13052" max="13063" width="11.625" style="50" customWidth="1"/>
    <col min="13064" max="13307" width="6.875" style="50"/>
    <col min="13308" max="13319" width="11.625" style="50" customWidth="1"/>
    <col min="13320" max="13563" width="6.875" style="50"/>
    <col min="13564" max="13575" width="11.625" style="50" customWidth="1"/>
    <col min="13576" max="13819" width="6.875" style="50"/>
    <col min="13820" max="13831" width="11.625" style="50" customWidth="1"/>
    <col min="13832" max="14075" width="6.875" style="50"/>
    <col min="14076" max="14087" width="11.625" style="50" customWidth="1"/>
    <col min="14088" max="14331" width="6.875" style="50"/>
    <col min="14332" max="14343" width="11.625" style="50" customWidth="1"/>
    <col min="14344" max="14587" width="6.875" style="50"/>
    <col min="14588" max="14599" width="11.625" style="50" customWidth="1"/>
    <col min="14600" max="14843" width="6.875" style="50"/>
    <col min="14844" max="14855" width="11.625" style="50" customWidth="1"/>
    <col min="14856" max="15099" width="6.875" style="50"/>
    <col min="15100" max="15111" width="11.625" style="50" customWidth="1"/>
    <col min="15112" max="15355" width="6.875" style="50"/>
    <col min="15356" max="15367" width="11.625" style="50" customWidth="1"/>
    <col min="15368" max="15611" width="6.875" style="50"/>
    <col min="15612" max="15623" width="11.625" style="50" customWidth="1"/>
    <col min="15624" max="15867" width="6.875" style="50"/>
    <col min="15868" max="15879" width="11.625" style="50" customWidth="1"/>
    <col min="15880" max="16123" width="6.875" style="50"/>
    <col min="16124" max="16135" width="11.625" style="50" customWidth="1"/>
    <col min="16136" max="16384" width="6.875" style="50"/>
  </cols>
  <sheetData>
    <row r="1" ht="20.1" customHeight="1" spans="1:7">
      <c r="A1" s="11" t="s">
        <v>457</v>
      </c>
      <c r="G1" s="99"/>
    </row>
    <row r="2" ht="33" spans="1:7">
      <c r="A2" s="87" t="s">
        <v>458</v>
      </c>
      <c r="B2" s="88"/>
      <c r="C2" s="88"/>
      <c r="D2" s="88"/>
      <c r="E2" s="88"/>
      <c r="F2" s="88"/>
      <c r="G2" s="88"/>
    </row>
    <row r="3" ht="20.1" customHeight="1" spans="1:7">
      <c r="A3" s="100"/>
      <c r="B3" s="88"/>
      <c r="C3" s="88"/>
      <c r="D3" s="88"/>
      <c r="E3" s="88"/>
      <c r="F3" s="88"/>
      <c r="G3" s="88"/>
    </row>
    <row r="4" ht="20.1" customHeight="1" spans="1:6">
      <c r="A4" s="101"/>
      <c r="B4" s="101"/>
      <c r="C4" s="101"/>
      <c r="D4" s="101"/>
      <c r="E4" s="101"/>
      <c r="F4" s="59" t="s">
        <v>313</v>
      </c>
    </row>
    <row r="5" ht="20.1" customHeight="1" spans="1:6">
      <c r="A5" s="35" t="s">
        <v>334</v>
      </c>
      <c r="B5" s="35"/>
      <c r="C5" s="35"/>
      <c r="D5" s="35"/>
      <c r="E5" s="35"/>
      <c r="F5" s="35"/>
    </row>
    <row r="6" ht="14.25" customHeight="1" spans="1:6">
      <c r="A6" s="35" t="s">
        <v>318</v>
      </c>
      <c r="B6" s="6" t="s">
        <v>459</v>
      </c>
      <c r="C6" s="35" t="s">
        <v>460</v>
      </c>
      <c r="D6" s="35"/>
      <c r="E6" s="35"/>
      <c r="F6" s="35" t="s">
        <v>461</v>
      </c>
    </row>
    <row r="7" ht="28.5" spans="1:6">
      <c r="A7" s="35"/>
      <c r="B7" s="6"/>
      <c r="C7" s="35" t="s">
        <v>337</v>
      </c>
      <c r="D7" s="6" t="s">
        <v>462</v>
      </c>
      <c r="E7" s="6" t="s">
        <v>463</v>
      </c>
      <c r="F7" s="35"/>
    </row>
    <row r="8" ht="20.1" customHeight="1" spans="1:6">
      <c r="A8" s="66">
        <v>7.78</v>
      </c>
      <c r="B8" s="66">
        <v>4.5</v>
      </c>
      <c r="C8" s="66">
        <v>3</v>
      </c>
      <c r="D8" s="66"/>
      <c r="E8" s="66">
        <v>3</v>
      </c>
      <c r="F8" s="66">
        <v>0.28</v>
      </c>
    </row>
    <row r="9" ht="22.5" customHeight="1" spans="2:7">
      <c r="B9" s="10"/>
      <c r="C9" s="10"/>
      <c r="D9" s="10"/>
      <c r="E9" s="10"/>
      <c r="F9" s="10"/>
      <c r="G9" s="10"/>
    </row>
    <row r="10" customHeight="1" spans="2:7">
      <c r="B10" s="10"/>
      <c r="C10" s="10"/>
      <c r="D10" s="10"/>
      <c r="E10" s="10"/>
      <c r="F10" s="10"/>
      <c r="G10" s="10"/>
    </row>
    <row r="11" customHeight="1" spans="2:7">
      <c r="B11" s="10"/>
      <c r="C11" s="10"/>
      <c r="D11" s="10"/>
      <c r="E11" s="10"/>
      <c r="F11" s="10"/>
      <c r="G11" s="10"/>
    </row>
    <row r="12" customHeight="1" spans="2:7">
      <c r="B12" s="10"/>
      <c r="C12" s="10"/>
      <c r="D12" s="10"/>
      <c r="G12" s="10"/>
    </row>
    <row r="13" customHeight="1" spans="2:6">
      <c r="B13" s="10"/>
      <c r="C13" s="10"/>
      <c r="D13" s="10"/>
      <c r="E13" s="10"/>
      <c r="F13" s="10"/>
    </row>
    <row r="14" customHeight="1" spans="2:4">
      <c r="B14" s="10"/>
      <c r="C14" s="10"/>
      <c r="D14" s="10"/>
    </row>
    <row r="15" customHeight="1" spans="5:5">
      <c r="E15" s="10"/>
    </row>
    <row r="16" customHeight="1" spans="6:7">
      <c r="F16" s="10"/>
      <c r="G16" s="10"/>
    </row>
    <row r="20" customHeight="1" spans="3:3">
      <c r="C20" s="10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20" sqref="B20"/>
    </sheetView>
  </sheetViews>
  <sheetFormatPr defaultColWidth="6.875" defaultRowHeight="12.75" customHeight="1" outlineLevelCol="4"/>
  <cols>
    <col min="1" max="1" width="19.5" style="50" customWidth="1"/>
    <col min="2" max="2" width="52.5" style="50" customWidth="1"/>
    <col min="3" max="5" width="18.25" style="50" customWidth="1"/>
    <col min="6" max="256" width="6.875" style="50"/>
    <col min="257" max="257" width="19.5" style="50" customWidth="1"/>
    <col min="258" max="258" width="52.5" style="50" customWidth="1"/>
    <col min="259" max="261" width="18.25" style="50" customWidth="1"/>
    <col min="262" max="512" width="6.875" style="50"/>
    <col min="513" max="513" width="19.5" style="50" customWidth="1"/>
    <col min="514" max="514" width="52.5" style="50" customWidth="1"/>
    <col min="515" max="517" width="18.25" style="50" customWidth="1"/>
    <col min="518" max="768" width="6.875" style="50"/>
    <col min="769" max="769" width="19.5" style="50" customWidth="1"/>
    <col min="770" max="770" width="52.5" style="50" customWidth="1"/>
    <col min="771" max="773" width="18.25" style="50" customWidth="1"/>
    <col min="774" max="1024" width="6.875" style="50"/>
    <col min="1025" max="1025" width="19.5" style="50" customWidth="1"/>
    <col min="1026" max="1026" width="52.5" style="50" customWidth="1"/>
    <col min="1027" max="1029" width="18.25" style="50" customWidth="1"/>
    <col min="1030" max="1280" width="6.875" style="50"/>
    <col min="1281" max="1281" width="19.5" style="50" customWidth="1"/>
    <col min="1282" max="1282" width="52.5" style="50" customWidth="1"/>
    <col min="1283" max="1285" width="18.25" style="50" customWidth="1"/>
    <col min="1286" max="1536" width="6.875" style="50"/>
    <col min="1537" max="1537" width="19.5" style="50" customWidth="1"/>
    <col min="1538" max="1538" width="52.5" style="50" customWidth="1"/>
    <col min="1539" max="1541" width="18.25" style="50" customWidth="1"/>
    <col min="1542" max="1792" width="6.875" style="50"/>
    <col min="1793" max="1793" width="19.5" style="50" customWidth="1"/>
    <col min="1794" max="1794" width="52.5" style="50" customWidth="1"/>
    <col min="1795" max="1797" width="18.25" style="50" customWidth="1"/>
    <col min="1798" max="2048" width="6.875" style="50"/>
    <col min="2049" max="2049" width="19.5" style="50" customWidth="1"/>
    <col min="2050" max="2050" width="52.5" style="50" customWidth="1"/>
    <col min="2051" max="2053" width="18.25" style="50" customWidth="1"/>
    <col min="2054" max="2304" width="6.875" style="50"/>
    <col min="2305" max="2305" width="19.5" style="50" customWidth="1"/>
    <col min="2306" max="2306" width="52.5" style="50" customWidth="1"/>
    <col min="2307" max="2309" width="18.25" style="50" customWidth="1"/>
    <col min="2310" max="2560" width="6.875" style="50"/>
    <col min="2561" max="2561" width="19.5" style="50" customWidth="1"/>
    <col min="2562" max="2562" width="52.5" style="50" customWidth="1"/>
    <col min="2563" max="2565" width="18.25" style="50" customWidth="1"/>
    <col min="2566" max="2816" width="6.875" style="50"/>
    <col min="2817" max="2817" width="19.5" style="50" customWidth="1"/>
    <col min="2818" max="2818" width="52.5" style="50" customWidth="1"/>
    <col min="2819" max="2821" width="18.25" style="50" customWidth="1"/>
    <col min="2822" max="3072" width="6.875" style="50"/>
    <col min="3073" max="3073" width="19.5" style="50" customWidth="1"/>
    <col min="3074" max="3074" width="52.5" style="50" customWidth="1"/>
    <col min="3075" max="3077" width="18.25" style="50" customWidth="1"/>
    <col min="3078" max="3328" width="6.875" style="50"/>
    <col min="3329" max="3329" width="19.5" style="50" customWidth="1"/>
    <col min="3330" max="3330" width="52.5" style="50" customWidth="1"/>
    <col min="3331" max="3333" width="18.25" style="50" customWidth="1"/>
    <col min="3334" max="3584" width="6.875" style="50"/>
    <col min="3585" max="3585" width="19.5" style="50" customWidth="1"/>
    <col min="3586" max="3586" width="52.5" style="50" customWidth="1"/>
    <col min="3587" max="3589" width="18.25" style="50" customWidth="1"/>
    <col min="3590" max="3840" width="6.875" style="50"/>
    <col min="3841" max="3841" width="19.5" style="50" customWidth="1"/>
    <col min="3842" max="3842" width="52.5" style="50" customWidth="1"/>
    <col min="3843" max="3845" width="18.25" style="50" customWidth="1"/>
    <col min="3846" max="4096" width="6.875" style="50"/>
    <col min="4097" max="4097" width="19.5" style="50" customWidth="1"/>
    <col min="4098" max="4098" width="52.5" style="50" customWidth="1"/>
    <col min="4099" max="4101" width="18.25" style="50" customWidth="1"/>
    <col min="4102" max="4352" width="6.875" style="50"/>
    <col min="4353" max="4353" width="19.5" style="50" customWidth="1"/>
    <col min="4354" max="4354" width="52.5" style="50" customWidth="1"/>
    <col min="4355" max="4357" width="18.25" style="50" customWidth="1"/>
    <col min="4358" max="4608" width="6.875" style="50"/>
    <col min="4609" max="4609" width="19.5" style="50" customWidth="1"/>
    <col min="4610" max="4610" width="52.5" style="50" customWidth="1"/>
    <col min="4611" max="4613" width="18.25" style="50" customWidth="1"/>
    <col min="4614" max="4864" width="6.875" style="50"/>
    <col min="4865" max="4865" width="19.5" style="50" customWidth="1"/>
    <col min="4866" max="4866" width="52.5" style="50" customWidth="1"/>
    <col min="4867" max="4869" width="18.25" style="50" customWidth="1"/>
    <col min="4870" max="5120" width="6.875" style="50"/>
    <col min="5121" max="5121" width="19.5" style="50" customWidth="1"/>
    <col min="5122" max="5122" width="52.5" style="50" customWidth="1"/>
    <col min="5123" max="5125" width="18.25" style="50" customWidth="1"/>
    <col min="5126" max="5376" width="6.875" style="50"/>
    <col min="5377" max="5377" width="19.5" style="50" customWidth="1"/>
    <col min="5378" max="5378" width="52.5" style="50" customWidth="1"/>
    <col min="5379" max="5381" width="18.25" style="50" customWidth="1"/>
    <col min="5382" max="5632" width="6.875" style="50"/>
    <col min="5633" max="5633" width="19.5" style="50" customWidth="1"/>
    <col min="5634" max="5634" width="52.5" style="50" customWidth="1"/>
    <col min="5635" max="5637" width="18.25" style="50" customWidth="1"/>
    <col min="5638" max="5888" width="6.875" style="50"/>
    <col min="5889" max="5889" width="19.5" style="50" customWidth="1"/>
    <col min="5890" max="5890" width="52.5" style="50" customWidth="1"/>
    <col min="5891" max="5893" width="18.25" style="50" customWidth="1"/>
    <col min="5894" max="6144" width="6.875" style="50"/>
    <col min="6145" max="6145" width="19.5" style="50" customWidth="1"/>
    <col min="6146" max="6146" width="52.5" style="50" customWidth="1"/>
    <col min="6147" max="6149" width="18.25" style="50" customWidth="1"/>
    <col min="6150" max="6400" width="6.875" style="50"/>
    <col min="6401" max="6401" width="19.5" style="50" customWidth="1"/>
    <col min="6402" max="6402" width="52.5" style="50" customWidth="1"/>
    <col min="6403" max="6405" width="18.25" style="50" customWidth="1"/>
    <col min="6406" max="6656" width="6.875" style="50"/>
    <col min="6657" max="6657" width="19.5" style="50" customWidth="1"/>
    <col min="6658" max="6658" width="52.5" style="50" customWidth="1"/>
    <col min="6659" max="6661" width="18.25" style="50" customWidth="1"/>
    <col min="6662" max="6912" width="6.875" style="50"/>
    <col min="6913" max="6913" width="19.5" style="50" customWidth="1"/>
    <col min="6914" max="6914" width="52.5" style="50" customWidth="1"/>
    <col min="6915" max="6917" width="18.25" style="50" customWidth="1"/>
    <col min="6918" max="7168" width="6.875" style="50"/>
    <col min="7169" max="7169" width="19.5" style="50" customWidth="1"/>
    <col min="7170" max="7170" width="52.5" style="50" customWidth="1"/>
    <col min="7171" max="7173" width="18.25" style="50" customWidth="1"/>
    <col min="7174" max="7424" width="6.875" style="50"/>
    <col min="7425" max="7425" width="19.5" style="50" customWidth="1"/>
    <col min="7426" max="7426" width="52.5" style="50" customWidth="1"/>
    <col min="7427" max="7429" width="18.25" style="50" customWidth="1"/>
    <col min="7430" max="7680" width="6.875" style="50"/>
    <col min="7681" max="7681" width="19.5" style="50" customWidth="1"/>
    <col min="7682" max="7682" width="52.5" style="50" customWidth="1"/>
    <col min="7683" max="7685" width="18.25" style="50" customWidth="1"/>
    <col min="7686" max="7936" width="6.875" style="50"/>
    <col min="7937" max="7937" width="19.5" style="50" customWidth="1"/>
    <col min="7938" max="7938" width="52.5" style="50" customWidth="1"/>
    <col min="7939" max="7941" width="18.25" style="50" customWidth="1"/>
    <col min="7942" max="8192" width="6.875" style="50"/>
    <col min="8193" max="8193" width="19.5" style="50" customWidth="1"/>
    <col min="8194" max="8194" width="52.5" style="50" customWidth="1"/>
    <col min="8195" max="8197" width="18.25" style="50" customWidth="1"/>
    <col min="8198" max="8448" width="6.875" style="50"/>
    <col min="8449" max="8449" width="19.5" style="50" customWidth="1"/>
    <col min="8450" max="8450" width="52.5" style="50" customWidth="1"/>
    <col min="8451" max="8453" width="18.25" style="50" customWidth="1"/>
    <col min="8454" max="8704" width="6.875" style="50"/>
    <col min="8705" max="8705" width="19.5" style="50" customWidth="1"/>
    <col min="8706" max="8706" width="52.5" style="50" customWidth="1"/>
    <col min="8707" max="8709" width="18.25" style="50" customWidth="1"/>
    <col min="8710" max="8960" width="6.875" style="50"/>
    <col min="8961" max="8961" width="19.5" style="50" customWidth="1"/>
    <col min="8962" max="8962" width="52.5" style="50" customWidth="1"/>
    <col min="8963" max="8965" width="18.25" style="50" customWidth="1"/>
    <col min="8966" max="9216" width="6.875" style="50"/>
    <col min="9217" max="9217" width="19.5" style="50" customWidth="1"/>
    <col min="9218" max="9218" width="52.5" style="50" customWidth="1"/>
    <col min="9219" max="9221" width="18.25" style="50" customWidth="1"/>
    <col min="9222" max="9472" width="6.875" style="50"/>
    <col min="9473" max="9473" width="19.5" style="50" customWidth="1"/>
    <col min="9474" max="9474" width="52.5" style="50" customWidth="1"/>
    <col min="9475" max="9477" width="18.25" style="50" customWidth="1"/>
    <col min="9478" max="9728" width="6.875" style="50"/>
    <col min="9729" max="9729" width="19.5" style="50" customWidth="1"/>
    <col min="9730" max="9730" width="52.5" style="50" customWidth="1"/>
    <col min="9731" max="9733" width="18.25" style="50" customWidth="1"/>
    <col min="9734" max="9984" width="6.875" style="50"/>
    <col min="9985" max="9985" width="19.5" style="50" customWidth="1"/>
    <col min="9986" max="9986" width="52.5" style="50" customWidth="1"/>
    <col min="9987" max="9989" width="18.25" style="50" customWidth="1"/>
    <col min="9990" max="10240" width="6.875" style="50"/>
    <col min="10241" max="10241" width="19.5" style="50" customWidth="1"/>
    <col min="10242" max="10242" width="52.5" style="50" customWidth="1"/>
    <col min="10243" max="10245" width="18.25" style="50" customWidth="1"/>
    <col min="10246" max="10496" width="6.875" style="50"/>
    <col min="10497" max="10497" width="19.5" style="50" customWidth="1"/>
    <col min="10498" max="10498" width="52.5" style="50" customWidth="1"/>
    <col min="10499" max="10501" width="18.25" style="50" customWidth="1"/>
    <col min="10502" max="10752" width="6.875" style="50"/>
    <col min="10753" max="10753" width="19.5" style="50" customWidth="1"/>
    <col min="10754" max="10754" width="52.5" style="50" customWidth="1"/>
    <col min="10755" max="10757" width="18.25" style="50" customWidth="1"/>
    <col min="10758" max="11008" width="6.875" style="50"/>
    <col min="11009" max="11009" width="19.5" style="50" customWidth="1"/>
    <col min="11010" max="11010" width="52.5" style="50" customWidth="1"/>
    <col min="11011" max="11013" width="18.25" style="50" customWidth="1"/>
    <col min="11014" max="11264" width="6.875" style="50"/>
    <col min="11265" max="11265" width="19.5" style="50" customWidth="1"/>
    <col min="11266" max="11266" width="52.5" style="50" customWidth="1"/>
    <col min="11267" max="11269" width="18.25" style="50" customWidth="1"/>
    <col min="11270" max="11520" width="6.875" style="50"/>
    <col min="11521" max="11521" width="19.5" style="50" customWidth="1"/>
    <col min="11522" max="11522" width="52.5" style="50" customWidth="1"/>
    <col min="11523" max="11525" width="18.25" style="50" customWidth="1"/>
    <col min="11526" max="11776" width="6.875" style="50"/>
    <col min="11777" max="11777" width="19.5" style="50" customWidth="1"/>
    <col min="11778" max="11778" width="52.5" style="50" customWidth="1"/>
    <col min="11779" max="11781" width="18.25" style="50" customWidth="1"/>
    <col min="11782" max="12032" width="6.875" style="50"/>
    <col min="12033" max="12033" width="19.5" style="50" customWidth="1"/>
    <col min="12034" max="12034" width="52.5" style="50" customWidth="1"/>
    <col min="12035" max="12037" width="18.25" style="50" customWidth="1"/>
    <col min="12038" max="12288" width="6.875" style="50"/>
    <col min="12289" max="12289" width="19.5" style="50" customWidth="1"/>
    <col min="12290" max="12290" width="52.5" style="50" customWidth="1"/>
    <col min="12291" max="12293" width="18.25" style="50" customWidth="1"/>
    <col min="12294" max="12544" width="6.875" style="50"/>
    <col min="12545" max="12545" width="19.5" style="50" customWidth="1"/>
    <col min="12546" max="12546" width="52.5" style="50" customWidth="1"/>
    <col min="12547" max="12549" width="18.25" style="50" customWidth="1"/>
    <col min="12550" max="12800" width="6.875" style="50"/>
    <col min="12801" max="12801" width="19.5" style="50" customWidth="1"/>
    <col min="12802" max="12802" width="52.5" style="50" customWidth="1"/>
    <col min="12803" max="12805" width="18.25" style="50" customWidth="1"/>
    <col min="12806" max="13056" width="6.875" style="50"/>
    <col min="13057" max="13057" width="19.5" style="50" customWidth="1"/>
    <col min="13058" max="13058" width="52.5" style="50" customWidth="1"/>
    <col min="13059" max="13061" width="18.25" style="50" customWidth="1"/>
    <col min="13062" max="13312" width="6.875" style="50"/>
    <col min="13313" max="13313" width="19.5" style="50" customWidth="1"/>
    <col min="13314" max="13314" width="52.5" style="50" customWidth="1"/>
    <col min="13315" max="13317" width="18.25" style="50" customWidth="1"/>
    <col min="13318" max="13568" width="6.875" style="50"/>
    <col min="13569" max="13569" width="19.5" style="50" customWidth="1"/>
    <col min="13570" max="13570" width="52.5" style="50" customWidth="1"/>
    <col min="13571" max="13573" width="18.25" style="50" customWidth="1"/>
    <col min="13574" max="13824" width="6.875" style="50"/>
    <col min="13825" max="13825" width="19.5" style="50" customWidth="1"/>
    <col min="13826" max="13826" width="52.5" style="50" customWidth="1"/>
    <col min="13827" max="13829" width="18.25" style="50" customWidth="1"/>
    <col min="13830" max="14080" width="6.875" style="50"/>
    <col min="14081" max="14081" width="19.5" style="50" customWidth="1"/>
    <col min="14082" max="14082" width="52.5" style="50" customWidth="1"/>
    <col min="14083" max="14085" width="18.25" style="50" customWidth="1"/>
    <col min="14086" max="14336" width="6.875" style="50"/>
    <col min="14337" max="14337" width="19.5" style="50" customWidth="1"/>
    <col min="14338" max="14338" width="52.5" style="50" customWidth="1"/>
    <col min="14339" max="14341" width="18.25" style="50" customWidth="1"/>
    <col min="14342" max="14592" width="6.875" style="50"/>
    <col min="14593" max="14593" width="19.5" style="50" customWidth="1"/>
    <col min="14594" max="14594" width="52.5" style="50" customWidth="1"/>
    <col min="14595" max="14597" width="18.25" style="50" customWidth="1"/>
    <col min="14598" max="14848" width="6.875" style="50"/>
    <col min="14849" max="14849" width="19.5" style="50" customWidth="1"/>
    <col min="14850" max="14850" width="52.5" style="50" customWidth="1"/>
    <col min="14851" max="14853" width="18.25" style="50" customWidth="1"/>
    <col min="14854" max="15104" width="6.875" style="50"/>
    <col min="15105" max="15105" width="19.5" style="50" customWidth="1"/>
    <col min="15106" max="15106" width="52.5" style="50" customWidth="1"/>
    <col min="15107" max="15109" width="18.25" style="50" customWidth="1"/>
    <col min="15110" max="15360" width="6.875" style="50"/>
    <col min="15361" max="15361" width="19.5" style="50" customWidth="1"/>
    <col min="15362" max="15362" width="52.5" style="50" customWidth="1"/>
    <col min="15363" max="15365" width="18.25" style="50" customWidth="1"/>
    <col min="15366" max="15616" width="6.875" style="50"/>
    <col min="15617" max="15617" width="19.5" style="50" customWidth="1"/>
    <col min="15618" max="15618" width="52.5" style="50" customWidth="1"/>
    <col min="15619" max="15621" width="18.25" style="50" customWidth="1"/>
    <col min="15622" max="15872" width="6.875" style="50"/>
    <col min="15873" max="15873" width="19.5" style="50" customWidth="1"/>
    <col min="15874" max="15874" width="52.5" style="50" customWidth="1"/>
    <col min="15875" max="15877" width="18.25" style="50" customWidth="1"/>
    <col min="15878" max="16128" width="6.875" style="50"/>
    <col min="16129" max="16129" width="19.5" style="50" customWidth="1"/>
    <col min="16130" max="16130" width="52.5" style="50" customWidth="1"/>
    <col min="16131" max="16133" width="18.25" style="50" customWidth="1"/>
    <col min="16134" max="16384" width="6.875" style="50"/>
  </cols>
  <sheetData>
    <row r="1" ht="20.1" customHeight="1" spans="1:5">
      <c r="A1" s="11" t="s">
        <v>464</v>
      </c>
      <c r="E1" s="53"/>
    </row>
    <row r="2" ht="33" spans="1:5">
      <c r="A2" s="87" t="s">
        <v>465</v>
      </c>
      <c r="B2" s="88"/>
      <c r="C2" s="88"/>
      <c r="D2" s="88"/>
      <c r="E2" s="88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35" t="s">
        <v>335</v>
      </c>
      <c r="B5" s="92" t="s">
        <v>336</v>
      </c>
      <c r="C5" s="35" t="s">
        <v>466</v>
      </c>
      <c r="D5" s="35"/>
      <c r="E5" s="35"/>
    </row>
    <row r="6" ht="20.1" customHeight="1" spans="1:5">
      <c r="A6" s="93"/>
      <c r="B6" s="93"/>
      <c r="C6" s="94" t="s">
        <v>318</v>
      </c>
      <c r="D6" s="94" t="s">
        <v>338</v>
      </c>
      <c r="E6" s="94" t="s">
        <v>339</v>
      </c>
    </row>
    <row r="7" ht="20.1" customHeight="1" spans="1:5">
      <c r="A7" s="95" t="s">
        <v>467</v>
      </c>
      <c r="B7" s="96" t="s">
        <v>468</v>
      </c>
      <c r="C7" s="97">
        <v>812</v>
      </c>
      <c r="D7" s="98">
        <v>0</v>
      </c>
      <c r="E7" s="66">
        <v>812</v>
      </c>
    </row>
    <row r="8" ht="20.1" customHeight="1" spans="1:5">
      <c r="A8" s="95" t="s">
        <v>469</v>
      </c>
      <c r="B8" s="96" t="s">
        <v>470</v>
      </c>
      <c r="C8" s="97">
        <v>812</v>
      </c>
      <c r="D8" s="98">
        <v>0</v>
      </c>
      <c r="E8" s="66">
        <v>812</v>
      </c>
    </row>
    <row r="9" ht="20.1" customHeight="1" spans="1:5">
      <c r="A9" s="95" t="s">
        <v>471</v>
      </c>
      <c r="B9" s="96" t="s">
        <v>472</v>
      </c>
      <c r="C9" s="97">
        <v>812</v>
      </c>
      <c r="D9" s="98">
        <v>0</v>
      </c>
      <c r="E9" s="66">
        <v>812</v>
      </c>
    </row>
    <row r="10" ht="20.25" customHeight="1" spans="1:5">
      <c r="A10" s="32"/>
      <c r="B10" s="10"/>
      <c r="C10" s="10"/>
      <c r="D10" s="10"/>
      <c r="E10" s="10"/>
    </row>
    <row r="11" ht="20.25" customHeight="1" spans="1:5">
      <c r="A11" s="10"/>
      <c r="B11" s="10"/>
      <c r="C11" s="10"/>
      <c r="D11" s="10"/>
      <c r="E11" s="10"/>
    </row>
    <row r="12" customHeight="1" spans="1:5">
      <c r="A12" s="10"/>
      <c r="B12" s="10"/>
      <c r="C12" s="10"/>
      <c r="E12" s="10"/>
    </row>
    <row r="13" customHeight="1" spans="1:5">
      <c r="A13" s="10"/>
      <c r="B13" s="10"/>
      <c r="C13" s="10"/>
      <c r="D13" s="10"/>
      <c r="E13" s="10"/>
    </row>
    <row r="14" customHeight="1" spans="1:5">
      <c r="A14" s="10"/>
      <c r="B14" s="10"/>
      <c r="C14" s="10"/>
      <c r="E14" s="10"/>
    </row>
    <row r="15" customHeight="1" spans="1:5">
      <c r="A15" s="10"/>
      <c r="B15" s="10"/>
      <c r="D15" s="10"/>
      <c r="E15" s="10"/>
    </row>
    <row r="16" customHeight="1" spans="1:5">
      <c r="A16" s="10"/>
      <c r="E16" s="10"/>
    </row>
    <row r="17" customHeight="1" spans="2:2">
      <c r="B17" s="10"/>
    </row>
    <row r="18" customHeight="1" spans="2:2">
      <c r="B18" s="10"/>
    </row>
    <row r="19" customHeight="1" spans="2:2">
      <c r="B19" s="10"/>
    </row>
    <row r="20" customHeight="1" spans="2:2">
      <c r="B20" s="10"/>
    </row>
    <row r="21" customHeight="1" spans="2:2">
      <c r="B21" s="10"/>
    </row>
    <row r="22" customHeight="1" spans="2:2">
      <c r="B22" s="10"/>
    </row>
    <row r="24" customHeight="1" spans="2:2">
      <c r="B24" s="10"/>
    </row>
    <row r="25" customHeight="1" spans="2:2">
      <c r="B25" s="10"/>
    </row>
    <row r="27" customHeight="1" spans="2:2">
      <c r="B27" s="10"/>
    </row>
    <row r="28" customHeight="1" spans="2:2">
      <c r="B28" s="10"/>
    </row>
    <row r="29" customHeight="1" spans="4:4">
      <c r="D29" s="1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opLeftCell="A4" workbookViewId="0">
      <selection activeCell="A7" sqref="A7"/>
    </sheetView>
  </sheetViews>
  <sheetFormatPr defaultColWidth="6.875" defaultRowHeight="20.1" customHeight="1"/>
  <cols>
    <col min="1" max="4" width="34.5" style="50" customWidth="1"/>
    <col min="5" max="159" width="6.75" style="50" customWidth="1"/>
    <col min="160" max="256" width="6.875" style="50"/>
    <col min="257" max="260" width="34.5" style="50" customWidth="1"/>
    <col min="261" max="415" width="6.75" style="50" customWidth="1"/>
    <col min="416" max="512" width="6.875" style="50"/>
    <col min="513" max="516" width="34.5" style="50" customWidth="1"/>
    <col min="517" max="671" width="6.75" style="50" customWidth="1"/>
    <col min="672" max="768" width="6.875" style="50"/>
    <col min="769" max="772" width="34.5" style="50" customWidth="1"/>
    <col min="773" max="927" width="6.75" style="50" customWidth="1"/>
    <col min="928" max="1024" width="6.875" style="50"/>
    <col min="1025" max="1028" width="34.5" style="50" customWidth="1"/>
    <col min="1029" max="1183" width="6.75" style="50" customWidth="1"/>
    <col min="1184" max="1280" width="6.875" style="50"/>
    <col min="1281" max="1284" width="34.5" style="50" customWidth="1"/>
    <col min="1285" max="1439" width="6.75" style="50" customWidth="1"/>
    <col min="1440" max="1536" width="6.875" style="50"/>
    <col min="1537" max="1540" width="34.5" style="50" customWidth="1"/>
    <col min="1541" max="1695" width="6.75" style="50" customWidth="1"/>
    <col min="1696" max="1792" width="6.875" style="50"/>
    <col min="1793" max="1796" width="34.5" style="50" customWidth="1"/>
    <col min="1797" max="1951" width="6.75" style="50" customWidth="1"/>
    <col min="1952" max="2048" width="6.875" style="50"/>
    <col min="2049" max="2052" width="34.5" style="50" customWidth="1"/>
    <col min="2053" max="2207" width="6.75" style="50" customWidth="1"/>
    <col min="2208" max="2304" width="6.875" style="50"/>
    <col min="2305" max="2308" width="34.5" style="50" customWidth="1"/>
    <col min="2309" max="2463" width="6.75" style="50" customWidth="1"/>
    <col min="2464" max="2560" width="6.875" style="50"/>
    <col min="2561" max="2564" width="34.5" style="50" customWidth="1"/>
    <col min="2565" max="2719" width="6.75" style="50" customWidth="1"/>
    <col min="2720" max="2816" width="6.875" style="50"/>
    <col min="2817" max="2820" width="34.5" style="50" customWidth="1"/>
    <col min="2821" max="2975" width="6.75" style="50" customWidth="1"/>
    <col min="2976" max="3072" width="6.875" style="50"/>
    <col min="3073" max="3076" width="34.5" style="50" customWidth="1"/>
    <col min="3077" max="3231" width="6.75" style="50" customWidth="1"/>
    <col min="3232" max="3328" width="6.875" style="50"/>
    <col min="3329" max="3332" width="34.5" style="50" customWidth="1"/>
    <col min="3333" max="3487" width="6.75" style="50" customWidth="1"/>
    <col min="3488" max="3584" width="6.875" style="50"/>
    <col min="3585" max="3588" width="34.5" style="50" customWidth="1"/>
    <col min="3589" max="3743" width="6.75" style="50" customWidth="1"/>
    <col min="3744" max="3840" width="6.875" style="50"/>
    <col min="3841" max="3844" width="34.5" style="50" customWidth="1"/>
    <col min="3845" max="3999" width="6.75" style="50" customWidth="1"/>
    <col min="4000" max="4096" width="6.875" style="50"/>
    <col min="4097" max="4100" width="34.5" style="50" customWidth="1"/>
    <col min="4101" max="4255" width="6.75" style="50" customWidth="1"/>
    <col min="4256" max="4352" width="6.875" style="50"/>
    <col min="4353" max="4356" width="34.5" style="50" customWidth="1"/>
    <col min="4357" max="4511" width="6.75" style="50" customWidth="1"/>
    <col min="4512" max="4608" width="6.875" style="50"/>
    <col min="4609" max="4612" width="34.5" style="50" customWidth="1"/>
    <col min="4613" max="4767" width="6.75" style="50" customWidth="1"/>
    <col min="4768" max="4864" width="6.875" style="50"/>
    <col min="4865" max="4868" width="34.5" style="50" customWidth="1"/>
    <col min="4869" max="5023" width="6.75" style="50" customWidth="1"/>
    <col min="5024" max="5120" width="6.875" style="50"/>
    <col min="5121" max="5124" width="34.5" style="50" customWidth="1"/>
    <col min="5125" max="5279" width="6.75" style="50" customWidth="1"/>
    <col min="5280" max="5376" width="6.875" style="50"/>
    <col min="5377" max="5380" width="34.5" style="50" customWidth="1"/>
    <col min="5381" max="5535" width="6.75" style="50" customWidth="1"/>
    <col min="5536" max="5632" width="6.875" style="50"/>
    <col min="5633" max="5636" width="34.5" style="50" customWidth="1"/>
    <col min="5637" max="5791" width="6.75" style="50" customWidth="1"/>
    <col min="5792" max="5888" width="6.875" style="50"/>
    <col min="5889" max="5892" width="34.5" style="50" customWidth="1"/>
    <col min="5893" max="6047" width="6.75" style="50" customWidth="1"/>
    <col min="6048" max="6144" width="6.875" style="50"/>
    <col min="6145" max="6148" width="34.5" style="50" customWidth="1"/>
    <col min="6149" max="6303" width="6.75" style="50" customWidth="1"/>
    <col min="6304" max="6400" width="6.875" style="50"/>
    <col min="6401" max="6404" width="34.5" style="50" customWidth="1"/>
    <col min="6405" max="6559" width="6.75" style="50" customWidth="1"/>
    <col min="6560" max="6656" width="6.875" style="50"/>
    <col min="6657" max="6660" width="34.5" style="50" customWidth="1"/>
    <col min="6661" max="6815" width="6.75" style="50" customWidth="1"/>
    <col min="6816" max="6912" width="6.875" style="50"/>
    <col min="6913" max="6916" width="34.5" style="50" customWidth="1"/>
    <col min="6917" max="7071" width="6.75" style="50" customWidth="1"/>
    <col min="7072" max="7168" width="6.875" style="50"/>
    <col min="7169" max="7172" width="34.5" style="50" customWidth="1"/>
    <col min="7173" max="7327" width="6.75" style="50" customWidth="1"/>
    <col min="7328" max="7424" width="6.875" style="50"/>
    <col min="7425" max="7428" width="34.5" style="50" customWidth="1"/>
    <col min="7429" max="7583" width="6.75" style="50" customWidth="1"/>
    <col min="7584" max="7680" width="6.875" style="50"/>
    <col min="7681" max="7684" width="34.5" style="50" customWidth="1"/>
    <col min="7685" max="7839" width="6.75" style="50" customWidth="1"/>
    <col min="7840" max="7936" width="6.875" style="50"/>
    <col min="7937" max="7940" width="34.5" style="50" customWidth="1"/>
    <col min="7941" max="8095" width="6.75" style="50" customWidth="1"/>
    <col min="8096" max="8192" width="6.875" style="50"/>
    <col min="8193" max="8196" width="34.5" style="50" customWidth="1"/>
    <col min="8197" max="8351" width="6.75" style="50" customWidth="1"/>
    <col min="8352" max="8448" width="6.875" style="50"/>
    <col min="8449" max="8452" width="34.5" style="50" customWidth="1"/>
    <col min="8453" max="8607" width="6.75" style="50" customWidth="1"/>
    <col min="8608" max="8704" width="6.875" style="50"/>
    <col min="8705" max="8708" width="34.5" style="50" customWidth="1"/>
    <col min="8709" max="8863" width="6.75" style="50" customWidth="1"/>
    <col min="8864" max="8960" width="6.875" style="50"/>
    <col min="8961" max="8964" width="34.5" style="50" customWidth="1"/>
    <col min="8965" max="9119" width="6.75" style="50" customWidth="1"/>
    <col min="9120" max="9216" width="6.875" style="50"/>
    <col min="9217" max="9220" width="34.5" style="50" customWidth="1"/>
    <col min="9221" max="9375" width="6.75" style="50" customWidth="1"/>
    <col min="9376" max="9472" width="6.875" style="50"/>
    <col min="9473" max="9476" width="34.5" style="50" customWidth="1"/>
    <col min="9477" max="9631" width="6.75" style="50" customWidth="1"/>
    <col min="9632" max="9728" width="6.875" style="50"/>
    <col min="9729" max="9732" width="34.5" style="50" customWidth="1"/>
    <col min="9733" max="9887" width="6.75" style="50" customWidth="1"/>
    <col min="9888" max="9984" width="6.875" style="50"/>
    <col min="9985" max="9988" width="34.5" style="50" customWidth="1"/>
    <col min="9989" max="10143" width="6.75" style="50" customWidth="1"/>
    <col min="10144" max="10240" width="6.875" style="50"/>
    <col min="10241" max="10244" width="34.5" style="50" customWidth="1"/>
    <col min="10245" max="10399" width="6.75" style="50" customWidth="1"/>
    <col min="10400" max="10496" width="6.875" style="50"/>
    <col min="10497" max="10500" width="34.5" style="50" customWidth="1"/>
    <col min="10501" max="10655" width="6.75" style="50" customWidth="1"/>
    <col min="10656" max="10752" width="6.875" style="50"/>
    <col min="10753" max="10756" width="34.5" style="50" customWidth="1"/>
    <col min="10757" max="10911" width="6.75" style="50" customWidth="1"/>
    <col min="10912" max="11008" width="6.875" style="50"/>
    <col min="11009" max="11012" width="34.5" style="50" customWidth="1"/>
    <col min="11013" max="11167" width="6.75" style="50" customWidth="1"/>
    <col min="11168" max="11264" width="6.875" style="50"/>
    <col min="11265" max="11268" width="34.5" style="50" customWidth="1"/>
    <col min="11269" max="11423" width="6.75" style="50" customWidth="1"/>
    <col min="11424" max="11520" width="6.875" style="50"/>
    <col min="11521" max="11524" width="34.5" style="50" customWidth="1"/>
    <col min="11525" max="11679" width="6.75" style="50" customWidth="1"/>
    <col min="11680" max="11776" width="6.875" style="50"/>
    <col min="11777" max="11780" width="34.5" style="50" customWidth="1"/>
    <col min="11781" max="11935" width="6.75" style="50" customWidth="1"/>
    <col min="11936" max="12032" width="6.875" style="50"/>
    <col min="12033" max="12036" width="34.5" style="50" customWidth="1"/>
    <col min="12037" max="12191" width="6.75" style="50" customWidth="1"/>
    <col min="12192" max="12288" width="6.875" style="50"/>
    <col min="12289" max="12292" width="34.5" style="50" customWidth="1"/>
    <col min="12293" max="12447" width="6.75" style="50" customWidth="1"/>
    <col min="12448" max="12544" width="6.875" style="50"/>
    <col min="12545" max="12548" width="34.5" style="50" customWidth="1"/>
    <col min="12549" max="12703" width="6.75" style="50" customWidth="1"/>
    <col min="12704" max="12800" width="6.875" style="50"/>
    <col min="12801" max="12804" width="34.5" style="50" customWidth="1"/>
    <col min="12805" max="12959" width="6.75" style="50" customWidth="1"/>
    <col min="12960" max="13056" width="6.875" style="50"/>
    <col min="13057" max="13060" width="34.5" style="50" customWidth="1"/>
    <col min="13061" max="13215" width="6.75" style="50" customWidth="1"/>
    <col min="13216" max="13312" width="6.875" style="50"/>
    <col min="13313" max="13316" width="34.5" style="50" customWidth="1"/>
    <col min="13317" max="13471" width="6.75" style="50" customWidth="1"/>
    <col min="13472" max="13568" width="6.875" style="50"/>
    <col min="13569" max="13572" width="34.5" style="50" customWidth="1"/>
    <col min="13573" max="13727" width="6.75" style="50" customWidth="1"/>
    <col min="13728" max="13824" width="6.875" style="50"/>
    <col min="13825" max="13828" width="34.5" style="50" customWidth="1"/>
    <col min="13829" max="13983" width="6.75" style="50" customWidth="1"/>
    <col min="13984" max="14080" width="6.875" style="50"/>
    <col min="14081" max="14084" width="34.5" style="50" customWidth="1"/>
    <col min="14085" max="14239" width="6.75" style="50" customWidth="1"/>
    <col min="14240" max="14336" width="6.875" style="50"/>
    <col min="14337" max="14340" width="34.5" style="50" customWidth="1"/>
    <col min="14341" max="14495" width="6.75" style="50" customWidth="1"/>
    <col min="14496" max="14592" width="6.875" style="50"/>
    <col min="14593" max="14596" width="34.5" style="50" customWidth="1"/>
    <col min="14597" max="14751" width="6.75" style="50" customWidth="1"/>
    <col min="14752" max="14848" width="6.875" style="50"/>
    <col min="14849" max="14852" width="34.5" style="50" customWidth="1"/>
    <col min="14853" max="15007" width="6.75" style="50" customWidth="1"/>
    <col min="15008" max="15104" width="6.875" style="50"/>
    <col min="15105" max="15108" width="34.5" style="50" customWidth="1"/>
    <col min="15109" max="15263" width="6.75" style="50" customWidth="1"/>
    <col min="15264" max="15360" width="6.875" style="50"/>
    <col min="15361" max="15364" width="34.5" style="50" customWidth="1"/>
    <col min="15365" max="15519" width="6.75" style="50" customWidth="1"/>
    <col min="15520" max="15616" width="6.875" style="50"/>
    <col min="15617" max="15620" width="34.5" style="50" customWidth="1"/>
    <col min="15621" max="15775" width="6.75" style="50" customWidth="1"/>
    <col min="15776" max="15872" width="6.875" style="50"/>
    <col min="15873" max="15876" width="34.5" style="50" customWidth="1"/>
    <col min="15877" max="16031" width="6.75" style="50" customWidth="1"/>
    <col min="16032" max="16128" width="6.875" style="50"/>
    <col min="16129" max="16132" width="34.5" style="50" customWidth="1"/>
    <col min="16133" max="16287" width="6.75" style="50" customWidth="1"/>
    <col min="16288" max="16384" width="6.875" style="50"/>
  </cols>
  <sheetData>
    <row r="1" customHeight="1" spans="1:251">
      <c r="A1" s="11" t="s">
        <v>473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ht="33" spans="1:251">
      <c r="A2" s="54" t="s">
        <v>474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16"/>
      <c r="B4" s="57"/>
      <c r="C4" s="58"/>
      <c r="D4" s="59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35" t="s">
        <v>314</v>
      </c>
      <c r="B5" s="35"/>
      <c r="C5" s="35" t="s">
        <v>315</v>
      </c>
      <c r="D5" s="35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0" t="s">
        <v>316</v>
      </c>
      <c r="B6" s="61" t="s">
        <v>317</v>
      </c>
      <c r="C6" s="60" t="s">
        <v>316</v>
      </c>
      <c r="D6" s="60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62" t="s">
        <v>475</v>
      </c>
      <c r="B7" s="63">
        <v>2221.261177</v>
      </c>
      <c r="C7" s="25" t="s">
        <v>476</v>
      </c>
      <c r="D7" s="64">
        <f>2221.261177+8876.02328</f>
        <v>11097.284457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65" t="s">
        <v>477</v>
      </c>
      <c r="B8" s="66">
        <v>812</v>
      </c>
      <c r="C8" s="67" t="s">
        <v>478</v>
      </c>
      <c r="D8" s="68">
        <f>812+4858.686693</f>
        <v>5670.686693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69" t="s">
        <v>479</v>
      </c>
      <c r="B9" s="63"/>
      <c r="C9" s="25" t="s">
        <v>480</v>
      </c>
      <c r="D9" s="68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70" t="s">
        <v>481</v>
      </c>
      <c r="B10" s="71"/>
      <c r="C10" s="25" t="s">
        <v>482</v>
      </c>
      <c r="D10" s="68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0" t="s">
        <v>483</v>
      </c>
      <c r="B11" s="71"/>
      <c r="C11" s="25" t="s">
        <v>484</v>
      </c>
      <c r="D11" s="6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0" t="s">
        <v>485</v>
      </c>
      <c r="B12" s="66"/>
      <c r="C12" s="25" t="s">
        <v>486</v>
      </c>
      <c r="D12" s="68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0"/>
      <c r="B13" s="72"/>
      <c r="C13" s="67"/>
      <c r="D13" s="68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70"/>
      <c r="B14" s="73"/>
      <c r="C14" s="74"/>
      <c r="D14" s="68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0"/>
      <c r="B15" s="73"/>
      <c r="C15" s="75"/>
      <c r="D15" s="68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70"/>
      <c r="B16" s="73"/>
      <c r="C16" s="75"/>
      <c r="D16" s="6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251">
      <c r="A17" s="70"/>
      <c r="B17" s="73"/>
      <c r="C17" s="75"/>
      <c r="D17" s="68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customHeight="1" spans="1:251">
      <c r="A18" s="76"/>
      <c r="B18" s="73"/>
      <c r="C18" s="75"/>
      <c r="D18" s="6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customHeight="1" spans="1:251">
      <c r="A19" s="76"/>
      <c r="B19" s="73"/>
      <c r="C19" s="75"/>
      <c r="D19" s="68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customHeight="1" spans="1:251">
      <c r="A20" s="76"/>
      <c r="B20" s="73"/>
      <c r="C20" s="75"/>
      <c r="D20" s="68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customHeight="1" spans="1:251">
      <c r="A21" s="77"/>
      <c r="B21" s="73"/>
      <c r="C21" s="78"/>
      <c r="D21" s="79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customHeight="1" spans="1:251">
      <c r="A22" s="80" t="s">
        <v>487</v>
      </c>
      <c r="B22" s="81">
        <f>SUM(B7:B17)</f>
        <v>3033.261177</v>
      </c>
      <c r="C22" s="82" t="s">
        <v>488</v>
      </c>
      <c r="D22" s="79">
        <f>SUM(D7:D19)</f>
        <v>16767.97115</v>
      </c>
      <c r="F22" s="1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customHeight="1" spans="1:251">
      <c r="A23" s="70" t="s">
        <v>489</v>
      </c>
      <c r="B23" s="81"/>
      <c r="C23" s="75" t="s">
        <v>490</v>
      </c>
      <c r="D23" s="79">
        <f>B25-D22</f>
        <v>-2.99999737762846e-6</v>
      </c>
      <c r="E23" s="10"/>
      <c r="F23" s="10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customHeight="1" spans="1:251">
      <c r="A24" s="70" t="s">
        <v>491</v>
      </c>
      <c r="B24" s="66">
        <v>13734.70997</v>
      </c>
      <c r="C24" s="83"/>
      <c r="D24" s="79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</row>
    <row r="25" customHeight="1" spans="1:5">
      <c r="A25" s="84" t="s">
        <v>492</v>
      </c>
      <c r="B25" s="85">
        <f>B22+B23+B24</f>
        <v>16767.971147</v>
      </c>
      <c r="C25" s="78" t="s">
        <v>493</v>
      </c>
      <c r="D25" s="79">
        <f>D22</f>
        <v>16767.97115</v>
      </c>
      <c r="E25" s="10"/>
    </row>
    <row r="32" customHeight="1" spans="3:3">
      <c r="C32" s="1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A1" sqref="$A1:$XFD1048576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3" width="15.5" style="10" customWidth="1"/>
    <col min="4" max="4" width="12.625" style="10" customWidth="1"/>
    <col min="5" max="5" width="15.125" style="10" customWidth="1"/>
    <col min="6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494</v>
      </c>
      <c r="L1" s="47"/>
    </row>
    <row r="2" ht="27" customHeight="1" spans="1:12">
      <c r="A2" s="12" t="s">
        <v>495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8" t="s">
        <v>313</v>
      </c>
    </row>
    <row r="5" ht="24" customHeight="1" spans="1:12">
      <c r="A5" s="35" t="s">
        <v>496</v>
      </c>
      <c r="B5" s="35"/>
      <c r="C5" s="36" t="s">
        <v>318</v>
      </c>
      <c r="D5" s="6" t="s">
        <v>491</v>
      </c>
      <c r="E5" s="6" t="s">
        <v>475</v>
      </c>
      <c r="F5" s="6" t="s">
        <v>477</v>
      </c>
      <c r="G5" s="6" t="s">
        <v>479</v>
      </c>
      <c r="H5" s="37" t="s">
        <v>481</v>
      </c>
      <c r="I5" s="36"/>
      <c r="J5" s="6" t="s">
        <v>483</v>
      </c>
      <c r="K5" s="6" t="s">
        <v>485</v>
      </c>
      <c r="L5" s="49" t="s">
        <v>489</v>
      </c>
    </row>
    <row r="6" ht="27" customHeight="1" spans="1:12">
      <c r="A6" s="38" t="s">
        <v>335</v>
      </c>
      <c r="B6" s="38" t="s">
        <v>336</v>
      </c>
      <c r="C6" s="18"/>
      <c r="D6" s="18"/>
      <c r="E6" s="18"/>
      <c r="F6" s="18"/>
      <c r="G6" s="18"/>
      <c r="H6" s="6" t="s">
        <v>497</v>
      </c>
      <c r="I6" s="6" t="s">
        <v>498</v>
      </c>
      <c r="J6" s="18"/>
      <c r="K6" s="18"/>
      <c r="L6" s="18"/>
    </row>
    <row r="7" ht="27" customHeight="1" spans="1:12">
      <c r="A7" s="39" t="s">
        <v>318</v>
      </c>
      <c r="B7" s="40"/>
      <c r="C7" s="41">
        <f>C8+C14+C18+C21+C26+C29+C32</f>
        <v>16767.97115</v>
      </c>
      <c r="D7" s="41">
        <f>D29+D32</f>
        <v>13734.709973</v>
      </c>
      <c r="E7" s="41">
        <f>E8+E14+E21+E26</f>
        <v>2221.261177</v>
      </c>
      <c r="F7" s="41">
        <f>F18</f>
        <v>812</v>
      </c>
      <c r="G7" s="42"/>
      <c r="H7" s="41"/>
      <c r="I7" s="41"/>
      <c r="J7" s="42"/>
      <c r="K7" s="42"/>
      <c r="L7" s="42"/>
    </row>
    <row r="8" s="32" customFormat="1" ht="18.75" customHeight="1" spans="1:12">
      <c r="A8" s="43" t="s">
        <v>340</v>
      </c>
      <c r="B8" s="26" t="s">
        <v>341</v>
      </c>
      <c r="C8" s="44">
        <f>SUM(D8:F8)</f>
        <v>83.719352</v>
      </c>
      <c r="D8" s="45"/>
      <c r="E8" s="46">
        <v>83.719352</v>
      </c>
      <c r="F8" s="46"/>
      <c r="G8" s="46"/>
      <c r="H8" s="46"/>
      <c r="I8" s="46"/>
      <c r="J8" s="46"/>
      <c r="K8" s="46"/>
      <c r="L8" s="46"/>
    </row>
    <row r="9" s="32" customFormat="1" ht="18.75" customHeight="1" spans="1:12">
      <c r="A9" s="43" t="s">
        <v>342</v>
      </c>
      <c r="B9" s="26" t="s">
        <v>343</v>
      </c>
      <c r="C9" s="44">
        <f t="shared" ref="C9:C38" si="0">SUM(D9:F9)</f>
        <v>83.719352</v>
      </c>
      <c r="D9" s="44"/>
      <c r="E9" s="46">
        <v>83.719352</v>
      </c>
      <c r="F9" s="46"/>
      <c r="G9" s="27"/>
      <c r="H9" s="27"/>
      <c r="I9" s="27"/>
      <c r="J9" s="27"/>
      <c r="K9" s="27"/>
      <c r="L9" s="27"/>
    </row>
    <row r="10" s="32" customFormat="1" ht="18.75" customHeight="1" spans="1:12">
      <c r="A10" s="43" t="s">
        <v>346</v>
      </c>
      <c r="B10" s="26" t="s">
        <v>347</v>
      </c>
      <c r="C10" s="44">
        <f t="shared" si="0"/>
        <v>25.659568</v>
      </c>
      <c r="D10" s="44"/>
      <c r="E10" s="27">
        <v>25.659568</v>
      </c>
      <c r="F10" s="27"/>
      <c r="G10" s="27"/>
      <c r="H10" s="27"/>
      <c r="I10" s="27"/>
      <c r="J10" s="27"/>
      <c r="K10" s="27"/>
      <c r="L10" s="27"/>
    </row>
    <row r="11" s="32" customFormat="1" ht="18.75" customHeight="1" spans="1:12">
      <c r="A11" s="43" t="s">
        <v>348</v>
      </c>
      <c r="B11" s="26" t="s">
        <v>349</v>
      </c>
      <c r="C11" s="44">
        <f t="shared" si="0"/>
        <v>10.58</v>
      </c>
      <c r="D11" s="44"/>
      <c r="E11" s="27">
        <v>10.58</v>
      </c>
      <c r="F11" s="27"/>
      <c r="G11" s="27"/>
      <c r="H11" s="27"/>
      <c r="I11" s="27"/>
      <c r="J11" s="27"/>
      <c r="K11" s="27"/>
      <c r="L11" s="27"/>
    </row>
    <row r="12" s="32" customFormat="1" ht="18.75" customHeight="1" spans="1:12">
      <c r="A12" s="43" t="s">
        <v>350</v>
      </c>
      <c r="B12" s="26" t="s">
        <v>351</v>
      </c>
      <c r="C12" s="44">
        <f t="shared" si="0"/>
        <v>12.829784</v>
      </c>
      <c r="D12" s="44"/>
      <c r="E12" s="27">
        <v>12.829784</v>
      </c>
      <c r="F12" s="27"/>
      <c r="G12" s="27"/>
      <c r="H12" s="27"/>
      <c r="I12" s="27"/>
      <c r="J12" s="27"/>
      <c r="K12" s="27"/>
      <c r="L12" s="27"/>
    </row>
    <row r="13" s="32" customFormat="1" ht="18.75" customHeight="1" spans="1:12">
      <c r="A13" s="43" t="s">
        <v>344</v>
      </c>
      <c r="B13" s="26" t="s">
        <v>345</v>
      </c>
      <c r="C13" s="44">
        <f t="shared" si="0"/>
        <v>34.65</v>
      </c>
      <c r="D13" s="44"/>
      <c r="E13" s="27">
        <v>34.65</v>
      </c>
      <c r="F13" s="27"/>
      <c r="G13" s="27"/>
      <c r="H13" s="27"/>
      <c r="I13" s="27"/>
      <c r="J13" s="27"/>
      <c r="K13" s="27"/>
      <c r="L13" s="27"/>
    </row>
    <row r="14" s="32" customFormat="1" ht="18.75" customHeight="1" spans="1:12">
      <c r="A14" s="43" t="s">
        <v>352</v>
      </c>
      <c r="B14" s="26" t="s">
        <v>353</v>
      </c>
      <c r="C14" s="44">
        <f t="shared" si="0"/>
        <v>23.555369</v>
      </c>
      <c r="D14" s="44"/>
      <c r="E14" s="27">
        <v>23.555369</v>
      </c>
      <c r="F14" s="27"/>
      <c r="G14" s="27"/>
      <c r="H14" s="27"/>
      <c r="I14" s="27"/>
      <c r="J14" s="27"/>
      <c r="K14" s="27"/>
      <c r="L14" s="27"/>
    </row>
    <row r="15" s="32" customFormat="1" ht="18.75" customHeight="1" spans="1:12">
      <c r="A15" s="43" t="s">
        <v>354</v>
      </c>
      <c r="B15" s="26" t="s">
        <v>355</v>
      </c>
      <c r="C15" s="44">
        <f t="shared" si="0"/>
        <v>23.555369</v>
      </c>
      <c r="D15" s="44"/>
      <c r="E15" s="27">
        <v>23.555369</v>
      </c>
      <c r="F15" s="27"/>
      <c r="G15" s="27"/>
      <c r="H15" s="27"/>
      <c r="I15" s="27"/>
      <c r="J15" s="27"/>
      <c r="K15" s="27"/>
      <c r="L15" s="27"/>
    </row>
    <row r="16" s="32" customFormat="1" ht="18.75" customHeight="1" spans="1:12">
      <c r="A16" s="43" t="s">
        <v>358</v>
      </c>
      <c r="B16" s="26" t="s">
        <v>359</v>
      </c>
      <c r="C16" s="44">
        <f t="shared" si="0"/>
        <v>8.32</v>
      </c>
      <c r="D16" s="44"/>
      <c r="E16" s="27">
        <v>8.32</v>
      </c>
      <c r="F16" s="27"/>
      <c r="G16" s="27"/>
      <c r="H16" s="27"/>
      <c r="I16" s="27"/>
      <c r="J16" s="27"/>
      <c r="K16" s="27"/>
      <c r="L16" s="27"/>
    </row>
    <row r="17" s="32" customFormat="1" ht="18.75" customHeight="1" spans="1:12">
      <c r="A17" s="43" t="s">
        <v>356</v>
      </c>
      <c r="B17" s="26" t="s">
        <v>357</v>
      </c>
      <c r="C17" s="44">
        <f t="shared" si="0"/>
        <v>15.235369</v>
      </c>
      <c r="D17" s="44"/>
      <c r="E17" s="27">
        <v>15.235369</v>
      </c>
      <c r="F17" s="27"/>
      <c r="G17" s="27"/>
      <c r="H17" s="27"/>
      <c r="I17" s="27"/>
      <c r="J17" s="27"/>
      <c r="K17" s="27"/>
      <c r="L17" s="27"/>
    </row>
    <row r="18" s="32" customFormat="1" ht="18.75" customHeight="1" spans="1:12">
      <c r="A18" s="25" t="s">
        <v>467</v>
      </c>
      <c r="B18" s="26" t="s">
        <v>468</v>
      </c>
      <c r="C18" s="44">
        <f t="shared" si="0"/>
        <v>812</v>
      </c>
      <c r="D18" s="45"/>
      <c r="E18" s="45"/>
      <c r="F18" s="27">
        <v>812</v>
      </c>
      <c r="G18" s="27"/>
      <c r="H18" s="27"/>
      <c r="I18" s="27"/>
      <c r="J18" s="27"/>
      <c r="K18" s="27"/>
      <c r="L18" s="27"/>
    </row>
    <row r="19" s="32" customFormat="1" ht="18.75" customHeight="1" spans="1:12">
      <c r="A19" s="25" t="s">
        <v>469</v>
      </c>
      <c r="B19" s="26" t="s">
        <v>470</v>
      </c>
      <c r="C19" s="44">
        <f t="shared" si="0"/>
        <v>812</v>
      </c>
      <c r="D19" s="27"/>
      <c r="E19" s="27"/>
      <c r="F19" s="27">
        <v>812</v>
      </c>
      <c r="G19" s="27"/>
      <c r="H19" s="27"/>
      <c r="I19" s="27"/>
      <c r="J19" s="27"/>
      <c r="K19" s="27"/>
      <c r="L19" s="27"/>
    </row>
    <row r="20" s="32" customFormat="1" ht="18.75" customHeight="1" spans="1:12">
      <c r="A20" s="25" t="s">
        <v>471</v>
      </c>
      <c r="B20" s="26" t="s">
        <v>472</v>
      </c>
      <c r="C20" s="44">
        <f t="shared" si="0"/>
        <v>812</v>
      </c>
      <c r="D20" s="27"/>
      <c r="E20" s="27"/>
      <c r="F20" s="27">
        <v>812</v>
      </c>
      <c r="G20" s="27"/>
      <c r="H20" s="27"/>
      <c r="I20" s="27"/>
      <c r="J20" s="27"/>
      <c r="K20" s="27"/>
      <c r="L20" s="27"/>
    </row>
    <row r="21" s="32" customFormat="1" ht="18.75" customHeight="1" spans="1:12">
      <c r="A21" s="25" t="s">
        <v>360</v>
      </c>
      <c r="B21" s="26" t="s">
        <v>361</v>
      </c>
      <c r="C21" s="44">
        <f t="shared" si="0"/>
        <v>2094.74178</v>
      </c>
      <c r="D21" s="27"/>
      <c r="E21" s="27">
        <v>2094.74178</v>
      </c>
      <c r="F21" s="27"/>
      <c r="G21" s="27"/>
      <c r="H21" s="27"/>
      <c r="I21" s="27"/>
      <c r="J21" s="27"/>
      <c r="K21" s="27"/>
      <c r="L21" s="27"/>
    </row>
    <row r="22" s="32" customFormat="1" ht="18.75" customHeight="1" spans="1:12">
      <c r="A22" s="25" t="s">
        <v>362</v>
      </c>
      <c r="B22" s="26" t="s">
        <v>363</v>
      </c>
      <c r="C22" s="44">
        <f t="shared" si="0"/>
        <v>339.74178</v>
      </c>
      <c r="D22" s="27"/>
      <c r="E22" s="27">
        <v>339.74178</v>
      </c>
      <c r="F22" s="27"/>
      <c r="G22" s="27"/>
      <c r="H22" s="27"/>
      <c r="I22" s="27"/>
      <c r="J22" s="27"/>
      <c r="K22" s="27"/>
      <c r="L22" s="27"/>
    </row>
    <row r="23" s="32" customFormat="1" ht="18.75" customHeight="1" spans="1:12">
      <c r="A23" s="25" t="s">
        <v>364</v>
      </c>
      <c r="B23" s="26" t="s">
        <v>365</v>
      </c>
      <c r="C23" s="44">
        <f t="shared" si="0"/>
        <v>339.74178</v>
      </c>
      <c r="D23" s="27"/>
      <c r="E23" s="27">
        <v>339.74178</v>
      </c>
      <c r="F23" s="27"/>
      <c r="G23" s="27"/>
      <c r="H23" s="27"/>
      <c r="I23" s="27"/>
      <c r="J23" s="27"/>
      <c r="K23" s="27"/>
      <c r="L23" s="27"/>
    </row>
    <row r="24" s="32" customFormat="1" ht="18.75" customHeight="1" spans="1:12">
      <c r="A24" s="25" t="s">
        <v>366</v>
      </c>
      <c r="B24" s="26" t="s">
        <v>367</v>
      </c>
      <c r="C24" s="44">
        <f t="shared" si="0"/>
        <v>1755</v>
      </c>
      <c r="D24" s="27"/>
      <c r="E24" s="27">
        <v>1755</v>
      </c>
      <c r="F24" s="27"/>
      <c r="G24" s="27"/>
      <c r="H24" s="27"/>
      <c r="I24" s="27"/>
      <c r="J24" s="27"/>
      <c r="K24" s="27"/>
      <c r="L24" s="27"/>
    </row>
    <row r="25" s="32" customFormat="1" ht="18.75" customHeight="1" spans="1:12">
      <c r="A25" s="25" t="s">
        <v>368</v>
      </c>
      <c r="B25" s="26" t="s">
        <v>369</v>
      </c>
      <c r="C25" s="44">
        <f t="shared" si="0"/>
        <v>1755</v>
      </c>
      <c r="D25" s="27"/>
      <c r="E25" s="27">
        <v>1755</v>
      </c>
      <c r="F25" s="27"/>
      <c r="G25" s="27"/>
      <c r="H25" s="27"/>
      <c r="I25" s="27"/>
      <c r="J25" s="27"/>
      <c r="K25" s="27"/>
      <c r="L25" s="27"/>
    </row>
    <row r="26" s="32" customFormat="1" ht="18.75" customHeight="1" spans="1:12">
      <c r="A26" s="25" t="s">
        <v>370</v>
      </c>
      <c r="B26" s="30" t="s">
        <v>371</v>
      </c>
      <c r="C26" s="44">
        <f t="shared" si="0"/>
        <v>19.244676</v>
      </c>
      <c r="D26" s="27"/>
      <c r="E26" s="27">
        <v>19.244676</v>
      </c>
      <c r="F26" s="27"/>
      <c r="G26" s="27"/>
      <c r="H26" s="27"/>
      <c r="I26" s="27"/>
      <c r="J26" s="27"/>
      <c r="K26" s="27"/>
      <c r="L26" s="27"/>
    </row>
    <row r="27" s="32" customFormat="1" ht="18.75" customHeight="1" spans="1:12">
      <c r="A27" s="25" t="s">
        <v>372</v>
      </c>
      <c r="B27" s="30" t="s">
        <v>373</v>
      </c>
      <c r="C27" s="44">
        <f t="shared" si="0"/>
        <v>19.244676</v>
      </c>
      <c r="D27" s="27"/>
      <c r="E27" s="27">
        <v>19.244676</v>
      </c>
      <c r="F27" s="27"/>
      <c r="G27" s="27"/>
      <c r="H27" s="27"/>
      <c r="I27" s="27"/>
      <c r="J27" s="27"/>
      <c r="K27" s="27"/>
      <c r="L27" s="27"/>
    </row>
    <row r="28" s="32" customFormat="1" ht="18.75" customHeight="1" spans="1:12">
      <c r="A28" s="25" t="s">
        <v>374</v>
      </c>
      <c r="B28" s="30" t="s">
        <v>375</v>
      </c>
      <c r="C28" s="44">
        <f t="shared" si="0"/>
        <v>19.244676</v>
      </c>
      <c r="D28" s="27"/>
      <c r="E28" s="27">
        <v>19.244676</v>
      </c>
      <c r="F28" s="27"/>
      <c r="G28" s="27"/>
      <c r="H28" s="27"/>
      <c r="I28" s="27"/>
      <c r="J28" s="27"/>
      <c r="K28" s="27"/>
      <c r="L28" s="27"/>
    </row>
    <row r="29" s="32" customFormat="1" ht="18.75" customHeight="1" spans="1:12">
      <c r="A29" s="25">
        <v>212</v>
      </c>
      <c r="B29" s="30" t="s">
        <v>499</v>
      </c>
      <c r="C29" s="44">
        <f t="shared" si="0"/>
        <v>4858.686693</v>
      </c>
      <c r="D29" s="27">
        <v>4858.686693</v>
      </c>
      <c r="E29" s="27"/>
      <c r="F29" s="27"/>
      <c r="G29" s="27"/>
      <c r="H29" s="27"/>
      <c r="I29" s="27"/>
      <c r="J29" s="27"/>
      <c r="K29" s="27"/>
      <c r="L29" s="27"/>
    </row>
    <row r="30" s="32" customFormat="1" ht="18.75" customHeight="1" spans="1:12">
      <c r="A30" s="25" t="s">
        <v>500</v>
      </c>
      <c r="B30" s="30" t="s">
        <v>501</v>
      </c>
      <c r="C30" s="44">
        <f t="shared" si="0"/>
        <v>4858.686693</v>
      </c>
      <c r="D30" s="27">
        <v>4858.686693</v>
      </c>
      <c r="E30" s="27"/>
      <c r="F30" s="27"/>
      <c r="G30" s="27"/>
      <c r="H30" s="27"/>
      <c r="I30" s="27"/>
      <c r="J30" s="27"/>
      <c r="K30" s="27"/>
      <c r="L30" s="27"/>
    </row>
    <row r="31" s="32" customFormat="1" ht="18.75" customHeight="1" spans="1:12">
      <c r="A31" s="25" t="s">
        <v>502</v>
      </c>
      <c r="B31" s="30" t="s">
        <v>503</v>
      </c>
      <c r="C31" s="44">
        <f t="shared" si="0"/>
        <v>4858.686693</v>
      </c>
      <c r="D31" s="27">
        <v>4858.686693</v>
      </c>
      <c r="E31" s="27"/>
      <c r="F31" s="27"/>
      <c r="G31" s="27"/>
      <c r="H31" s="27"/>
      <c r="I31" s="27"/>
      <c r="J31" s="27"/>
      <c r="K31" s="27"/>
      <c r="L31" s="27"/>
    </row>
    <row r="32" s="32" customFormat="1" ht="18.75" customHeight="1" spans="1:12">
      <c r="A32" s="25" t="s">
        <v>504</v>
      </c>
      <c r="B32" s="26" t="s">
        <v>505</v>
      </c>
      <c r="C32" s="44">
        <f t="shared" si="0"/>
        <v>8876.02328</v>
      </c>
      <c r="D32" s="27">
        <f>D33+D36</f>
        <v>8876.02328</v>
      </c>
      <c r="E32" s="27"/>
      <c r="F32" s="27"/>
      <c r="G32" s="27"/>
      <c r="H32" s="27"/>
      <c r="I32" s="27"/>
      <c r="J32" s="27"/>
      <c r="K32" s="27"/>
      <c r="L32" s="27"/>
    </row>
    <row r="33" s="32" customFormat="1" ht="18.75" customHeight="1" spans="1:12">
      <c r="A33" s="25" t="s">
        <v>362</v>
      </c>
      <c r="B33" s="26" t="s">
        <v>506</v>
      </c>
      <c r="C33" s="44">
        <f t="shared" si="0"/>
        <v>1257.42328</v>
      </c>
      <c r="D33" s="27">
        <f>D34+D35</f>
        <v>1257.42328</v>
      </c>
      <c r="E33" s="27"/>
      <c r="F33" s="27"/>
      <c r="G33" s="27"/>
      <c r="H33" s="27"/>
      <c r="I33" s="27"/>
      <c r="J33" s="27"/>
      <c r="K33" s="27"/>
      <c r="L33" s="27"/>
    </row>
    <row r="34" s="32" customFormat="1" ht="18.75" customHeight="1" spans="1:12">
      <c r="A34" s="25" t="s">
        <v>507</v>
      </c>
      <c r="B34" s="26" t="s">
        <v>508</v>
      </c>
      <c r="C34" s="44">
        <f t="shared" si="0"/>
        <v>1239.8106</v>
      </c>
      <c r="D34" s="27">
        <v>1239.8106</v>
      </c>
      <c r="E34" s="27"/>
      <c r="F34" s="27"/>
      <c r="G34" s="27"/>
      <c r="H34" s="27"/>
      <c r="I34" s="27"/>
      <c r="J34" s="27"/>
      <c r="K34" s="27"/>
      <c r="L34" s="27"/>
    </row>
    <row r="35" s="32" customFormat="1" ht="18.75" customHeight="1" spans="1:12">
      <c r="A35" s="25" t="s">
        <v>509</v>
      </c>
      <c r="B35" s="26" t="s">
        <v>510</v>
      </c>
      <c r="C35" s="44">
        <f t="shared" si="0"/>
        <v>17.61268</v>
      </c>
      <c r="D35" s="27">
        <v>17.61268</v>
      </c>
      <c r="E35" s="27"/>
      <c r="F35" s="27"/>
      <c r="G35" s="27"/>
      <c r="H35" s="27"/>
      <c r="I35" s="27"/>
      <c r="J35" s="27"/>
      <c r="K35" s="27"/>
      <c r="L35" s="27"/>
    </row>
    <row r="36" s="32" customFormat="1" ht="18.75" customHeight="1" spans="1:12">
      <c r="A36" s="25" t="s">
        <v>511</v>
      </c>
      <c r="B36" s="26" t="s">
        <v>512</v>
      </c>
      <c r="C36" s="44">
        <f t="shared" si="0"/>
        <v>7618.6</v>
      </c>
      <c r="D36" s="27">
        <f>D37+D38</f>
        <v>7618.6</v>
      </c>
      <c r="E36" s="27"/>
      <c r="F36" s="27"/>
      <c r="G36" s="27"/>
      <c r="H36" s="27"/>
      <c r="I36" s="27"/>
      <c r="J36" s="27"/>
      <c r="K36" s="27"/>
      <c r="L36" s="27"/>
    </row>
    <row r="37" s="32" customFormat="1" ht="18.75" customHeight="1" spans="1:12">
      <c r="A37" s="25" t="s">
        <v>513</v>
      </c>
      <c r="B37" s="26" t="s">
        <v>514</v>
      </c>
      <c r="C37" s="44">
        <f t="shared" si="0"/>
        <v>5295.1067</v>
      </c>
      <c r="D37" s="27">
        <v>5295.1067</v>
      </c>
      <c r="E37" s="27"/>
      <c r="F37" s="27"/>
      <c r="G37" s="27"/>
      <c r="H37" s="27"/>
      <c r="I37" s="27"/>
      <c r="J37" s="27"/>
      <c r="K37" s="27"/>
      <c r="L37" s="27"/>
    </row>
    <row r="38" s="32" customFormat="1" ht="18.75" customHeight="1" spans="1:12">
      <c r="A38" s="25" t="s">
        <v>515</v>
      </c>
      <c r="B38" s="26" t="s">
        <v>516</v>
      </c>
      <c r="C38" s="44">
        <f t="shared" si="0"/>
        <v>2323.4933</v>
      </c>
      <c r="D38" s="27">
        <v>2323.4933</v>
      </c>
      <c r="E38" s="27"/>
      <c r="F38" s="27"/>
      <c r="G38" s="27"/>
      <c r="H38" s="27"/>
      <c r="I38" s="27"/>
      <c r="J38" s="27"/>
      <c r="K38" s="27"/>
      <c r="L38" s="27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A1" sqref="$A1:$XFD1048576"/>
    </sheetView>
  </sheetViews>
  <sheetFormatPr defaultColWidth="6.875" defaultRowHeight="12.75" customHeight="1" outlineLevelCol="7"/>
  <cols>
    <col min="1" max="1" width="15.25" style="10" customWidth="1"/>
    <col min="2" max="2" width="36.87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1">
      <c r="A1" s="11" t="s">
        <v>517</v>
      </c>
    </row>
    <row r="2" ht="33" spans="1:8">
      <c r="A2" s="12" t="s">
        <v>518</v>
      </c>
      <c r="B2" s="13"/>
      <c r="C2" s="13"/>
      <c r="D2" s="13"/>
      <c r="E2" s="13"/>
      <c r="F2" s="13"/>
      <c r="G2" s="13"/>
      <c r="H2" s="14"/>
    </row>
    <row r="3" ht="20.1" customHeight="1" spans="1:8">
      <c r="A3" s="15"/>
      <c r="B3" s="13"/>
      <c r="C3" s="13"/>
      <c r="D3" s="13"/>
      <c r="E3" s="13"/>
      <c r="F3" s="13"/>
      <c r="G3" s="13"/>
      <c r="H3" s="14"/>
    </row>
    <row r="4" ht="20.1" customHeight="1" spans="1:8">
      <c r="A4" s="16"/>
      <c r="B4" s="16"/>
      <c r="C4" s="16"/>
      <c r="D4" s="16"/>
      <c r="E4" s="16"/>
      <c r="F4" s="16"/>
      <c r="G4" s="16"/>
      <c r="H4" s="17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18" t="s">
        <v>338</v>
      </c>
      <c r="E5" s="6" t="s">
        <v>339</v>
      </c>
      <c r="F5" s="6" t="s">
        <v>519</v>
      </c>
      <c r="G5" s="6" t="s">
        <v>520</v>
      </c>
      <c r="H5" s="6" t="s">
        <v>521</v>
      </c>
    </row>
    <row r="6" ht="27" customHeight="1" spans="1:8">
      <c r="A6" s="19" t="s">
        <v>318</v>
      </c>
      <c r="B6" s="20"/>
      <c r="C6" s="21">
        <f>C7+C13+C17+C20+C25+C28+C31</f>
        <v>16767.97115</v>
      </c>
      <c r="D6" s="22">
        <f>D7+D13+D21+D25</f>
        <v>466.261177</v>
      </c>
      <c r="E6" s="23">
        <f>E12+E17+E23+E28+E31</f>
        <v>16334.349973</v>
      </c>
      <c r="F6" s="24"/>
      <c r="G6" s="24"/>
      <c r="H6" s="24"/>
    </row>
    <row r="7" ht="18" customHeight="1" spans="1:8">
      <c r="A7" s="25" t="s">
        <v>340</v>
      </c>
      <c r="B7" s="26" t="s">
        <v>341</v>
      </c>
      <c r="C7" s="27">
        <v>83.719352</v>
      </c>
      <c r="D7" s="27">
        <v>83.719352</v>
      </c>
      <c r="E7" s="27"/>
      <c r="F7" s="28"/>
      <c r="G7" s="28"/>
      <c r="H7" s="28"/>
    </row>
    <row r="8" ht="18" customHeight="1" spans="1:8">
      <c r="A8" s="25" t="s">
        <v>342</v>
      </c>
      <c r="B8" s="26" t="s">
        <v>343</v>
      </c>
      <c r="C8" s="27">
        <v>83.719352</v>
      </c>
      <c r="D8" s="27">
        <v>83.719352</v>
      </c>
      <c r="E8" s="27"/>
      <c r="F8" s="28"/>
      <c r="G8" s="28"/>
      <c r="H8" s="28"/>
    </row>
    <row r="9" ht="18" customHeight="1" spans="1:8">
      <c r="A9" s="25" t="s">
        <v>346</v>
      </c>
      <c r="B9" s="26" t="s">
        <v>347</v>
      </c>
      <c r="C9" s="27">
        <v>25.659568</v>
      </c>
      <c r="D9" s="27">
        <v>25.659568</v>
      </c>
      <c r="E9" s="27"/>
      <c r="F9" s="28"/>
      <c r="G9" s="28"/>
      <c r="H9" s="28"/>
    </row>
    <row r="10" ht="18" customHeight="1" spans="1:8">
      <c r="A10" s="25" t="s">
        <v>348</v>
      </c>
      <c r="B10" s="26" t="s">
        <v>349</v>
      </c>
      <c r="C10" s="27">
        <v>10.58</v>
      </c>
      <c r="D10" s="27">
        <v>10.58</v>
      </c>
      <c r="E10" s="27"/>
      <c r="F10" s="28"/>
      <c r="G10" s="28"/>
      <c r="H10" s="28"/>
    </row>
    <row r="11" ht="18" customHeight="1" spans="1:8">
      <c r="A11" s="25" t="s">
        <v>350</v>
      </c>
      <c r="B11" s="26" t="s">
        <v>351</v>
      </c>
      <c r="C11" s="27">
        <v>12.829784</v>
      </c>
      <c r="D11" s="27">
        <v>12.829784</v>
      </c>
      <c r="E11" s="27"/>
      <c r="F11" s="28"/>
      <c r="G11" s="28"/>
      <c r="H11" s="28"/>
    </row>
    <row r="12" ht="18" customHeight="1" spans="1:8">
      <c r="A12" s="25" t="s">
        <v>344</v>
      </c>
      <c r="B12" s="26" t="s">
        <v>345</v>
      </c>
      <c r="C12" s="27">
        <v>34.65</v>
      </c>
      <c r="D12" s="27">
        <v>2.01</v>
      </c>
      <c r="E12" s="27">
        <v>32.64</v>
      </c>
      <c r="F12" s="28"/>
      <c r="G12" s="28"/>
      <c r="H12" s="28"/>
    </row>
    <row r="13" ht="18" customHeight="1" spans="1:8">
      <c r="A13" s="25" t="s">
        <v>352</v>
      </c>
      <c r="B13" s="26" t="s">
        <v>353</v>
      </c>
      <c r="C13" s="27">
        <v>23.555369</v>
      </c>
      <c r="D13" s="27">
        <v>23.555369</v>
      </c>
      <c r="E13" s="27"/>
      <c r="F13" s="28"/>
      <c r="G13" s="28"/>
      <c r="H13" s="28"/>
    </row>
    <row r="14" ht="18" customHeight="1" spans="1:8">
      <c r="A14" s="25" t="s">
        <v>354</v>
      </c>
      <c r="B14" s="26" t="s">
        <v>355</v>
      </c>
      <c r="C14" s="27">
        <v>23.555369</v>
      </c>
      <c r="D14" s="27">
        <v>23.555369</v>
      </c>
      <c r="E14" s="27"/>
      <c r="F14" s="28"/>
      <c r="G14" s="28"/>
      <c r="H14" s="28"/>
    </row>
    <row r="15" ht="18" customHeight="1" spans="1:8">
      <c r="A15" s="25" t="s">
        <v>358</v>
      </c>
      <c r="B15" s="26" t="s">
        <v>359</v>
      </c>
      <c r="C15" s="27">
        <v>8.32</v>
      </c>
      <c r="D15" s="27">
        <v>8.32</v>
      </c>
      <c r="E15" s="27"/>
      <c r="F15" s="28"/>
      <c r="G15" s="28"/>
      <c r="H15" s="28"/>
    </row>
    <row r="16" ht="18" customHeight="1" spans="1:8">
      <c r="A16" s="25" t="s">
        <v>356</v>
      </c>
      <c r="B16" s="26" t="s">
        <v>357</v>
      </c>
      <c r="C16" s="27">
        <v>15.235369</v>
      </c>
      <c r="D16" s="27">
        <v>15.235369</v>
      </c>
      <c r="E16" s="27"/>
      <c r="F16" s="28"/>
      <c r="G16" s="28"/>
      <c r="H16" s="28"/>
    </row>
    <row r="17" ht="18" customHeight="1" spans="1:8">
      <c r="A17" s="25" t="s">
        <v>467</v>
      </c>
      <c r="B17" s="26" t="s">
        <v>468</v>
      </c>
      <c r="C17" s="27">
        <v>812</v>
      </c>
      <c r="D17" s="27"/>
      <c r="E17" s="27">
        <v>812</v>
      </c>
      <c r="F17" s="28"/>
      <c r="G17" s="28"/>
      <c r="H17" s="28"/>
    </row>
    <row r="18" ht="18" customHeight="1" spans="1:8">
      <c r="A18" s="25" t="s">
        <v>469</v>
      </c>
      <c r="B18" s="26" t="s">
        <v>470</v>
      </c>
      <c r="C18" s="27">
        <v>812</v>
      </c>
      <c r="D18" s="27"/>
      <c r="E18" s="27">
        <v>812</v>
      </c>
      <c r="F18" s="28"/>
      <c r="G18" s="28"/>
      <c r="H18" s="28"/>
    </row>
    <row r="19" ht="18" customHeight="1" spans="1:8">
      <c r="A19" s="25" t="s">
        <v>471</v>
      </c>
      <c r="B19" s="26" t="s">
        <v>472</v>
      </c>
      <c r="C19" s="27">
        <v>812</v>
      </c>
      <c r="D19" s="27"/>
      <c r="E19" s="27">
        <v>812</v>
      </c>
      <c r="F19" s="28"/>
      <c r="G19" s="28"/>
      <c r="H19" s="28"/>
    </row>
    <row r="20" ht="18" customHeight="1" spans="1:8">
      <c r="A20" s="25" t="s">
        <v>360</v>
      </c>
      <c r="B20" s="26" t="s">
        <v>361</v>
      </c>
      <c r="C20" s="27">
        <v>2094.74178</v>
      </c>
      <c r="D20" s="27"/>
      <c r="E20" s="27"/>
      <c r="F20" s="28"/>
      <c r="G20" s="28"/>
      <c r="H20" s="28"/>
    </row>
    <row r="21" ht="18" customHeight="1" spans="1:8">
      <c r="A21" s="25" t="s">
        <v>362</v>
      </c>
      <c r="B21" s="26" t="s">
        <v>363</v>
      </c>
      <c r="C21" s="27">
        <v>339.74178</v>
      </c>
      <c r="D21" s="27">
        <v>339.74178</v>
      </c>
      <c r="E21" s="27"/>
      <c r="F21" s="28"/>
      <c r="G21" s="28"/>
      <c r="H21" s="28"/>
    </row>
    <row r="22" ht="18" customHeight="1" spans="1:8">
      <c r="A22" s="25" t="s">
        <v>364</v>
      </c>
      <c r="B22" s="26" t="s">
        <v>365</v>
      </c>
      <c r="C22" s="27">
        <v>339.74178</v>
      </c>
      <c r="D22" s="27">
        <v>339.74178</v>
      </c>
      <c r="E22" s="27"/>
      <c r="F22" s="28"/>
      <c r="G22" s="28"/>
      <c r="H22" s="28"/>
    </row>
    <row r="23" ht="18" customHeight="1" spans="1:8">
      <c r="A23" s="25" t="s">
        <v>366</v>
      </c>
      <c r="B23" s="26" t="s">
        <v>367</v>
      </c>
      <c r="C23" s="27">
        <v>1755</v>
      </c>
      <c r="D23" s="27"/>
      <c r="E23" s="27">
        <v>1755</v>
      </c>
      <c r="F23" s="28"/>
      <c r="G23" s="28"/>
      <c r="H23" s="28"/>
    </row>
    <row r="24" ht="18" customHeight="1" spans="1:8">
      <c r="A24" s="25" t="s">
        <v>368</v>
      </c>
      <c r="B24" s="26" t="s">
        <v>369</v>
      </c>
      <c r="C24" s="27">
        <v>1755</v>
      </c>
      <c r="D24" s="27"/>
      <c r="E24" s="27">
        <v>1755</v>
      </c>
      <c r="F24" s="28"/>
      <c r="G24" s="28"/>
      <c r="H24" s="28"/>
    </row>
    <row r="25" ht="18" customHeight="1" spans="1:8">
      <c r="A25" s="25" t="s">
        <v>370</v>
      </c>
      <c r="B25" s="26" t="s">
        <v>371</v>
      </c>
      <c r="C25" s="27">
        <v>19.244676</v>
      </c>
      <c r="D25" s="27">
        <v>19.244676</v>
      </c>
      <c r="E25" s="27"/>
      <c r="F25" s="28"/>
      <c r="G25" s="28"/>
      <c r="H25" s="28"/>
    </row>
    <row r="26" ht="18" customHeight="1" spans="1:8">
      <c r="A26" s="25" t="s">
        <v>372</v>
      </c>
      <c r="B26" s="26" t="s">
        <v>373</v>
      </c>
      <c r="C26" s="27">
        <v>19.244676</v>
      </c>
      <c r="D26" s="27">
        <v>19.244676</v>
      </c>
      <c r="E26" s="27"/>
      <c r="F26" s="28"/>
      <c r="G26" s="28"/>
      <c r="H26" s="28"/>
    </row>
    <row r="27" ht="18" customHeight="1" spans="1:8">
      <c r="A27" s="25" t="s">
        <v>374</v>
      </c>
      <c r="B27" s="26" t="s">
        <v>375</v>
      </c>
      <c r="C27" s="27">
        <v>19.244676</v>
      </c>
      <c r="D27" s="27">
        <v>19.244676</v>
      </c>
      <c r="E27" s="27"/>
      <c r="F27" s="28"/>
      <c r="G27" s="28"/>
      <c r="H27" s="28"/>
    </row>
    <row r="28" ht="18" customHeight="1" spans="1:8">
      <c r="A28" s="25">
        <v>212</v>
      </c>
      <c r="B28" s="26" t="s">
        <v>499</v>
      </c>
      <c r="C28" s="27">
        <v>4858.686693</v>
      </c>
      <c r="D28" s="27"/>
      <c r="E28" s="27">
        <v>4858.686693</v>
      </c>
      <c r="F28" s="28"/>
      <c r="G28" s="28"/>
      <c r="H28" s="28"/>
    </row>
    <row r="29" ht="18" customHeight="1" spans="1:8">
      <c r="A29" s="25" t="s">
        <v>500</v>
      </c>
      <c r="B29" s="26" t="s">
        <v>501</v>
      </c>
      <c r="C29" s="27">
        <v>4858.686693</v>
      </c>
      <c r="D29" s="27"/>
      <c r="E29" s="27">
        <v>4858.686693</v>
      </c>
      <c r="F29" s="28"/>
      <c r="G29" s="28"/>
      <c r="H29" s="28"/>
    </row>
    <row r="30" ht="18" customHeight="1" spans="1:8">
      <c r="A30" s="25" t="s">
        <v>502</v>
      </c>
      <c r="B30" s="26" t="s">
        <v>503</v>
      </c>
      <c r="C30" s="27">
        <v>4858.686693</v>
      </c>
      <c r="D30" s="27"/>
      <c r="E30" s="27">
        <v>4858.686693</v>
      </c>
      <c r="F30" s="28"/>
      <c r="G30" s="28"/>
      <c r="H30" s="28"/>
    </row>
    <row r="31" ht="18" customHeight="1" spans="1:8">
      <c r="A31" s="25" t="s">
        <v>504</v>
      </c>
      <c r="B31" s="26" t="s">
        <v>505</v>
      </c>
      <c r="C31" s="27">
        <v>8876.02328</v>
      </c>
      <c r="D31" s="27"/>
      <c r="E31" s="27">
        <v>8876.02328</v>
      </c>
      <c r="F31" s="28"/>
      <c r="G31" s="28"/>
      <c r="H31" s="28"/>
    </row>
    <row r="32" ht="18" customHeight="1" spans="1:8">
      <c r="A32" s="25" t="s">
        <v>362</v>
      </c>
      <c r="B32" s="26" t="s">
        <v>506</v>
      </c>
      <c r="C32" s="27">
        <v>1257.42328</v>
      </c>
      <c r="D32" s="27"/>
      <c r="E32" s="27">
        <v>1257.42328</v>
      </c>
      <c r="F32" s="28"/>
      <c r="G32" s="28"/>
      <c r="H32" s="28"/>
    </row>
    <row r="33" ht="18" customHeight="1" spans="1:8">
      <c r="A33" s="29">
        <v>2140104</v>
      </c>
      <c r="B33" s="30" t="s">
        <v>508</v>
      </c>
      <c r="C33" s="27">
        <v>1239.8106</v>
      </c>
      <c r="D33" s="27"/>
      <c r="E33" s="27">
        <v>1239.8106</v>
      </c>
      <c r="F33" s="28"/>
      <c r="G33" s="28"/>
      <c r="H33" s="28"/>
    </row>
    <row r="34" ht="18" customHeight="1" spans="1:8">
      <c r="A34" s="29">
        <v>2140199</v>
      </c>
      <c r="B34" s="30" t="s">
        <v>510</v>
      </c>
      <c r="C34" s="27">
        <v>17.61268</v>
      </c>
      <c r="D34" s="27"/>
      <c r="E34" s="27">
        <v>17.61268</v>
      </c>
      <c r="F34" s="28"/>
      <c r="G34" s="28"/>
      <c r="H34" s="28"/>
    </row>
    <row r="35" ht="18" customHeight="1" spans="1:8">
      <c r="A35" s="30" t="s">
        <v>511</v>
      </c>
      <c r="B35" s="30" t="s">
        <v>512</v>
      </c>
      <c r="C35" s="27">
        <v>7618.6</v>
      </c>
      <c r="D35" s="27"/>
      <c r="E35" s="27">
        <v>7618.6</v>
      </c>
      <c r="F35" s="28"/>
      <c r="G35" s="28"/>
      <c r="H35" s="28"/>
    </row>
    <row r="36" ht="18" customHeight="1" spans="1:8">
      <c r="A36" s="31" t="s">
        <v>513</v>
      </c>
      <c r="B36" s="30" t="s">
        <v>514</v>
      </c>
      <c r="C36" s="27">
        <v>5295.1067</v>
      </c>
      <c r="D36" s="27"/>
      <c r="E36" s="27">
        <v>5295.1067</v>
      </c>
      <c r="F36" s="28"/>
      <c r="G36" s="28"/>
      <c r="H36" s="28"/>
    </row>
    <row r="37" ht="18" customHeight="1" spans="1:8">
      <c r="A37" s="30" t="s">
        <v>515</v>
      </c>
      <c r="B37" s="30" t="s">
        <v>516</v>
      </c>
      <c r="C37" s="27">
        <v>2323.4933</v>
      </c>
      <c r="D37" s="27"/>
      <c r="E37" s="27">
        <v>2323.4933</v>
      </c>
      <c r="F37" s="28"/>
      <c r="G37" s="28"/>
      <c r="H37" s="28"/>
    </row>
    <row r="38" ht="18" customHeight="1"/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2021-04-23T08:52:07Z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