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一般公共预算支出'!$A$1:$E$14</definedName>
    <definedName name="_xlnm.Print_Area" localSheetId="3">'3 一般公共预算财政基本支出'!$A$1:$E$43</definedName>
    <definedName name="_xlnm.Print_Area" localSheetId="4">'4 一般公用预算“三公”经费支出表'!$A$1:$G$8</definedName>
    <definedName name="_xlnm.Print_Area" localSheetId="5">'5 政府性基金预算支出表'!$A$1:$E$9</definedName>
    <definedName name="_xlnm.Print_Area" localSheetId="6">'6 部门收支总表'!$A$1:$D$25</definedName>
    <definedName name="_xlnm.Print_Area" localSheetId="7">'7 部门收入总表'!$A$1:$L$19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<sst xmlns="http://schemas.openxmlformats.org/spreadsheetml/2006/main" count="1451" uniqueCount="533">
  <si>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</si>
  <si>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</si>
  <si>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</si>
  <si>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</si>
  <si>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</si>
  <si>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</si>
  <si>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</si>
  <si>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</si>
  <si>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</si>
  <si>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</si>
  <si>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</si>
  <si>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</si>
  <si>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</si>
  <si>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</si>
  <si>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</si>
  <si>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</si>
  <si>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</si>
  <si>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</si>
  <si>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</si>
  <si>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</si>
  <si>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</si>
  <si>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</si>
  <si>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</si>
  <si>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</si>
  <si>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</si>
  <si>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</si>
  <si>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</si>
  <si>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</si>
  <si>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</si>
  <si>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</si>
  <si>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</si>
  <si>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</si>
  <si>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</si>
  <si>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</si>
  <si>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</si>
  <si>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</si>
  <si>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</si>
  <si>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</si>
  <si>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</si>
  <si>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</si>
  <si>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</si>
  <si>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</si>
  <si>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</si>
  <si>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</si>
  <si>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</si>
  <si>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</si>
  <si>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</si>
  <si>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</si>
  <si>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</si>
  <si>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</si>
  <si>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</si>
  <si>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</si>
  <si>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</si>
  <si>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</si>
  <si>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</si>
  <si>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</si>
  <si>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</si>
  <si>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</si>
  <si>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</si>
  <si>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</si>
  <si>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</si>
  <si>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</si>
  <si>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</si>
  <si>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</si>
  <si>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</si>
  <si>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</si>
  <si>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</si>
  <si>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</si>
  <si>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</si>
  <si>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</si>
  <si>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</si>
  <si>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</si>
  <si>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</si>
  <si>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</si>
  <si>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</si>
  <si>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</si>
  <si>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</si>
  <si>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</si>
  <si>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</si>
  <si>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</si>
  <si>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</si>
  <si>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</si>
  <si>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</si>
  <si>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</si>
  <si>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</si>
  <si>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</si>
  <si>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</si>
  <si>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</si>
  <si>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</si>
  <si>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</si>
  <si>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</si>
  <si>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</si>
  <si>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</si>
  <si>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</si>
  <si>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</si>
  <si>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</si>
  <si>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</si>
  <si>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</si>
  <si>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</si>
  <si>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</si>
  <si>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</si>
  <si>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</si>
  <si>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</si>
  <si>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</si>
  <si>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</si>
  <si>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</si>
  <si>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</si>
  <si>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</si>
  <si>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</si>
  <si>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</si>
  <si>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</si>
  <si>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</si>
  <si>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</si>
  <si>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</si>
  <si>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</si>
  <si>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</si>
  <si>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</si>
  <si>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</si>
  <si>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</si>
  <si>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</si>
  <si>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</si>
  <si>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</si>
  <si>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</si>
  <si>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</si>
  <si>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</si>
  <si>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</si>
  <si>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</si>
  <si>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</si>
  <si>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</si>
  <si>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</si>
  <si>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</si>
  <si>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</si>
  <si>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</si>
  <si>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</si>
  <si>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</si>
  <si>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</si>
  <si>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</si>
  <si>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</si>
  <si>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</si>
  <si>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</si>
  <si>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</si>
  <si>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</si>
  <si>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</si>
  <si>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</si>
  <si>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</si>
  <si>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</si>
  <si>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</si>
  <si>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</si>
  <si>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</si>
  <si>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</si>
  <si>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</si>
  <si>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</si>
  <si>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</si>
  <si>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</si>
  <si>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</si>
  <si>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</si>
  <si>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</si>
  <si>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</si>
  <si>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</si>
  <si>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</si>
  <si>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</si>
  <si>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</si>
  <si>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</si>
  <si>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</si>
  <si>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</si>
  <si>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</si>
  <si>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</si>
  <si>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</si>
  <si>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</si>
  <si>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</si>
  <si>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</si>
  <si>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</si>
  <si>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</si>
  <si>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</si>
  <si>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</si>
  <si>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</si>
  <si>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</si>
  <si>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</si>
  <si>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</si>
  <si>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</si>
  <si>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</si>
  <si>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</si>
  <si>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</si>
  <si>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</si>
  <si>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</si>
  <si>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</si>
  <si>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</si>
  <si>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</si>
  <si>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</si>
  <si>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</si>
  <si>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</si>
  <si>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</si>
  <si>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</si>
  <si>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</si>
  <si>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</si>
  <si>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</si>
  <si>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</si>
  <si>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</si>
  <si>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</si>
  <si>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</si>
  <si>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</si>
  <si>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</si>
  <si>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</si>
  <si>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</si>
  <si>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</si>
  <si>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</si>
  <si>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</si>
  <si>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</si>
  <si>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</si>
  <si>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</si>
  <si>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</si>
  <si>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</si>
  <si>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</si>
  <si>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</si>
  <si>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</si>
  <si>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</si>
  <si>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</si>
  <si>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</si>
  <si>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</si>
  <si>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</si>
  <si>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</si>
  <si>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</si>
  <si>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</si>
  <si>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</si>
  <si>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</si>
  <si>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</si>
  <si>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</si>
  <si>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</si>
  <si>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</si>
  <si>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</si>
  <si>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</si>
  <si>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</si>
  <si>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</si>
  <si>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</si>
  <si>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</si>
  <si>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</si>
  <si>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</si>
  <si>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</si>
  <si>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</si>
  <si>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</si>
  <si>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</si>
  <si>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</si>
  <si>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</si>
  <si>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</si>
  <si>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</si>
  <si>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</si>
  <si>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</si>
  <si>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</si>
  <si>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</si>
  <si>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</si>
  <si>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</si>
  <si>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</si>
  <si>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</si>
  <si>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</si>
  <si>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</si>
  <si>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</si>
  <si>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</si>
  <si>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</si>
  <si>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</si>
  <si>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</si>
  <si>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</si>
  <si>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</si>
  <si>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</si>
  <si>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</si>
  <si>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</si>
  <si>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</si>
  <si>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</si>
  <si>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</si>
  <si>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</si>
  <si>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</si>
  <si>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</si>
  <si>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</si>
  <si>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</si>
  <si>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</si>
  <si>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</si>
  <si>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</si>
  <si>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</si>
  <si>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</si>
  <si>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</si>
  <si>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</si>
  <si>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</si>
  <si>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</si>
  <si>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</si>
  <si>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</si>
  <si>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</si>
  <si>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</si>
  <si>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</si>
  <si>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</si>
  <si>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</si>
  <si>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</si>
  <si>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</si>
  <si>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</si>
  <si>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</si>
  <si>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</si>
  <si>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</si>
  <si>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</si>
  <si>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</si>
  <si>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</si>
  <si>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</si>
  <si>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</si>
  <si>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</si>
  <si>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</si>
  <si>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</si>
  <si>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</si>
  <si>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</si>
  <si>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</si>
  <si>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</si>
  <si>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</si>
  <si>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</si>
  <si>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</si>
  <si>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</si>
  <si>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</si>
  <si>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重庆市巴南区水利局财政拨款收支总表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</si>
  <si>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</si>
  <si>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</si>
  <si>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</si>
  <si>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</si>
  <si>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</si>
  <si>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</si>
  <si>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</si>
  <si>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</si>
  <si>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</si>
  <si>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</si>
  <si>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</si>
  <si>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</si>
  <si>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</si>
  <si>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</si>
  <si>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</si>
  <si>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</si>
  <si>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</si>
  <si>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</si>
  <si>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</si>
  <si>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</si>
  <si>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</si>
  <si>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</si>
  <si>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</si>
  <si>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表2</t>
  </si>
  <si>
    <t>重庆市巴南区水利局一般公共预算财政拨款支出预算表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</si>
  <si>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</si>
  <si>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</si>
  <si>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</si>
  <si>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</si>
  <si>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</si>
  <si>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</si>
  <si>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</si>
  <si>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</si>
  <si>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</si>
  <si>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</si>
  <si>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</si>
  <si>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</si>
  <si>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</si>
  <si>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</si>
  <si>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</si>
  <si>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</si>
  <si>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</si>
  <si>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</si>
  <si>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</si>
  <si>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</si>
  <si>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</si>
  <si>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</si>
  <si>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</si>
  <si>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</si>
  <si>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</si>
  <si>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</si>
  <si>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</si>
  <si>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</si>
  <si>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</t>
  </si>
  <si>
    <t xml:space="preserve"> 211</t>
  </si>
  <si>
    <t xml:space="preserve"> 节能环保支出</t>
  </si>
  <si>
    <t xml:space="preserve">  21103</t>
  </si>
  <si>
    <t xml:space="preserve">  污染防治</t>
  </si>
  <si>
    <t xml:space="preserve">    2110302</t>
  </si>
  <si>
    <t xml:space="preserve">    水体</t>
  </si>
  <si>
    <t xml:space="preserve"> 213</t>
  </si>
  <si>
    <t xml:space="preserve"> 农林水支出</t>
  </si>
  <si>
    <t xml:space="preserve">   21303</t>
  </si>
  <si>
    <t xml:space="preserve">    水利</t>
  </si>
  <si>
    <t xml:space="preserve">     2130301</t>
  </si>
  <si>
    <t xml:space="preserve">     行政运行</t>
  </si>
  <si>
    <t xml:space="preserve">     2130315</t>
  </si>
  <si>
    <t xml:space="preserve">     抗旱 </t>
  </si>
  <si>
    <t xml:space="preserve">     2130335</t>
  </si>
  <si>
    <t xml:space="preserve">     农村人畜饮水</t>
  </si>
  <si>
    <t xml:space="preserve">     2130399</t>
  </si>
  <si>
    <t xml:space="preserve">     其他水利支出</t>
  </si>
  <si>
    <t xml:space="preserve"> 221</t>
  </si>
  <si>
    <t xml:space="preserve"> 住房保障支出</t>
  </si>
  <si>
    <t xml:space="preserve">   22102</t>
  </si>
  <si>
    <t xml:space="preserve">   住房改革支出</t>
  </si>
  <si>
    <t xml:space="preserve">     2210201</t>
  </si>
  <si>
    <t xml:space="preserve">     住房公积金</t>
  </si>
  <si>
    <t>表3</t>
  </si>
  <si>
    <t>重庆市巴南区水利局一般公共预算财政拨款基本支出预算表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</si>
  <si>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</si>
  <si>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</si>
  <si>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</si>
  <si>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</si>
  <si>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</si>
  <si>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</si>
  <si>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</si>
  <si>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</si>
  <si>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</si>
  <si>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</si>
  <si>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</si>
  <si>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</si>
  <si>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</si>
  <si>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</si>
  <si>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</si>
  <si>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</si>
  <si>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</si>
  <si>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</si>
  <si>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</si>
  <si>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</si>
  <si>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</si>
  <si>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</si>
  <si>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</si>
  <si>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</si>
  <si>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</si>
  <si>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</si>
  <si>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</si>
  <si>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</si>
  <si>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</si>
  <si>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</si>
  <si>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</si>
  <si>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</si>
  <si>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</si>
  <si>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</si>
  <si>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</si>
  <si>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</si>
  <si>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</si>
  <si>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</si>
  <si>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</si>
  <si>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</si>
  <si>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</si>
  <si>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</si>
  <si>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</si>
  <si>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</si>
  <si>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</si>
  <si>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</si>
  <si>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</si>
  <si>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</si>
  <si>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</si>
  <si>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</si>
  <si>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</si>
  <si>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</si>
  <si>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</si>
  <si>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</si>
  <si>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</si>
  <si>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</si>
  <si>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</si>
  <si>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</si>
  <si>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</si>
  <si>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</si>
  <si>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</si>
  <si>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</si>
  <si>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</si>
  <si>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</si>
  <si>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</si>
  <si>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</si>
  <si>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</si>
  <si>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</si>
  <si>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</si>
  <si>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</si>
  <si>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</si>
  <si>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</si>
  <si>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</si>
  <si>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</si>
  <si>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</si>
  <si>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</si>
  <si>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</si>
  <si>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</si>
  <si>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</si>
  <si>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其他支出</t>
  </si>
  <si>
    <t xml:space="preserve">  39999</t>
  </si>
  <si>
    <t xml:space="preserve">  其他支出</t>
  </si>
  <si>
    <t>表4</t>
  </si>
  <si>
    <t>重庆市巴南区水利局一般公共预算“三公”经费支出表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</si>
  <si>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</si>
  <si>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</si>
  <si>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</si>
  <si>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</si>
  <si>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</si>
  <si>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</si>
  <si>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重庆市巴南区水利局政府性基金预算支出表</t>
  </si>
  <si>
    <t>本年政府性基金预算财政拨款支出</t>
  </si>
  <si>
    <t>移民补助</t>
  </si>
  <si>
    <t>解决移民遗留问题</t>
  </si>
  <si>
    <t>21369</t>
  </si>
  <si>
    <t>三峡后续工作</t>
  </si>
  <si>
    <t>（备注：本单位无政府性基金收支，故此表无数据。）</t>
  </si>
  <si>
    <t>表6</t>
  </si>
  <si>
    <t>重庆市巴南区水利局部门收支总表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</si>
  <si>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</si>
  <si>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</si>
  <si>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</si>
  <si>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</si>
  <si>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</si>
  <si>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</si>
  <si>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</si>
  <si>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</si>
  <si>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</si>
  <si>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</si>
  <si>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</si>
  <si>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</si>
  <si>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</si>
  <si>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</si>
  <si>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重庆市巴南区水利局部门收入总表</t>
  </si>
  <si>
    <t>科目</t>
  </si>
  <si>
    <t>非教育收费收入预算</t>
  </si>
  <si>
    <t>教育收费收预算入</t>
  </si>
  <si>
    <t xml:space="preserve">    20822</t>
  </si>
  <si>
    <t xml:space="preserve">  大中型水库移民后期扶持基金支出</t>
  </si>
  <si>
    <t xml:space="preserve">      2082201</t>
  </si>
  <si>
    <t xml:space="preserve">    移民补助</t>
  </si>
  <si>
    <t xml:space="preserve">   21367</t>
  </si>
  <si>
    <t xml:space="preserve">    三峡水库库区基金支出</t>
  </si>
  <si>
    <t xml:space="preserve">     2136702</t>
  </si>
  <si>
    <t xml:space="preserve">     解决移民遗留问题</t>
  </si>
  <si>
    <t xml:space="preserve">   21369</t>
  </si>
  <si>
    <t xml:space="preserve">   国家重大水利工程建设基金安排的支出</t>
  </si>
  <si>
    <t xml:space="preserve">      2136902</t>
  </si>
  <si>
    <t xml:space="preserve">     三峡工程后续工作</t>
  </si>
  <si>
    <t>表8</t>
  </si>
  <si>
    <t>重庆市巴南区水利局部门支出总表</t>
  </si>
  <si>
    <t>上缴上级支出</t>
  </si>
  <si>
    <t>事业单位经营支出</t>
  </si>
  <si>
    <t>对下级单位补助支出</t>
  </si>
  <si>
    <t>表9</t>
  </si>
  <si>
    <t>重庆市巴南区水利局政府采购预算明细表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</si>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</sst>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_ "/>
  </numFmts>
  <fonts count="3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35" fillId="22" borderId="19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73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2" borderId="0" xfId="50" applyFill="1"/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5" xfId="50" applyNumberFormat="1" applyFont="1" applyFill="1" applyBorder="1" applyAlignment="1" applyProtection="1">
      <alignment horizontal="center" vertical="center" wrapText="1"/>
    </xf>
    <xf numFmtId="4" fontId="10" fillId="0" borderId="1" xfId="50" applyNumberFormat="1" applyFont="1" applyFill="1" applyBorder="1" applyAlignment="1" applyProtection="1">
      <alignment horizontal="center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10" fillId="0" borderId="1" xfId="50" applyFont="1" applyFill="1" applyBorder="1" applyAlignment="1">
      <alignment horizontal="center"/>
    </xf>
    <xf numFmtId="0" fontId="7" fillId="0" borderId="1" xfId="50" applyFill="1" applyBorder="1"/>
    <xf numFmtId="0" fontId="7" fillId="0" borderId="1" xfId="50" applyBorder="1"/>
    <xf numFmtId="49" fontId="0" fillId="0" borderId="3" xfId="0" applyNumberFormat="1" applyFill="1" applyBorder="1" applyAlignment="1" applyProtection="1"/>
    <xf numFmtId="176" fontId="0" fillId="0" borderId="1" xfId="0" applyNumberFormat="1" applyFill="1" applyBorder="1" applyAlignment="1" applyProtection="1"/>
    <xf numFmtId="49" fontId="0" fillId="2" borderId="3" xfId="0" applyNumberFormat="1" applyFill="1" applyBorder="1" applyAlignment="1" applyProtection="1"/>
    <xf numFmtId="176" fontId="0" fillId="2" borderId="1" xfId="0" applyNumberFormat="1" applyFill="1" applyBorder="1" applyAlignment="1" applyProtection="1"/>
    <xf numFmtId="4" fontId="10" fillId="2" borderId="5" xfId="50" applyNumberFormat="1" applyFont="1" applyFill="1" applyBorder="1" applyAlignment="1" applyProtection="1">
      <alignment horizontal="center" vertical="center" wrapText="1"/>
    </xf>
    <xf numFmtId="0" fontId="10" fillId="2" borderId="1" xfId="50" applyFont="1" applyFill="1" applyBorder="1" applyAlignment="1">
      <alignment horizontal="center"/>
    </xf>
    <xf numFmtId="0" fontId="7" fillId="2" borderId="1" xfId="50" applyFill="1" applyBorder="1"/>
    <xf numFmtId="49" fontId="0" fillId="0" borderId="1" xfId="0" applyNumberFormat="1" applyFont="1" applyFill="1" applyBorder="1" applyAlignment="1" applyProtection="1"/>
    <xf numFmtId="0" fontId="10" fillId="0" borderId="1" xfId="50" applyFont="1" applyBorder="1" applyAlignment="1">
      <alignment horizontal="center"/>
    </xf>
    <xf numFmtId="49" fontId="0" fillId="2" borderId="1" xfId="0" applyNumberFormat="1" applyFill="1" applyBorder="1" applyAlignment="1" applyProtection="1"/>
    <xf numFmtId="49" fontId="0" fillId="2" borderId="1" xfId="0" applyNumberFormat="1" applyFont="1" applyFill="1" applyBorder="1" applyAlignment="1" applyProtection="1"/>
    <xf numFmtId="176" fontId="0" fillId="2" borderId="1" xfId="0" applyNumberFormat="1" applyFont="1" applyFill="1" applyBorder="1" applyAlignment="1" applyProtection="1"/>
    <xf numFmtId="49" fontId="11" fillId="2" borderId="1" xfId="50" applyNumberFormat="1" applyFont="1" applyFill="1" applyBorder="1" applyAlignment="1">
      <alignment horizontal="left"/>
    </xf>
    <xf numFmtId="0" fontId="11" fillId="2" borderId="1" xfId="50" applyFont="1" applyFill="1" applyBorder="1"/>
    <xf numFmtId="49" fontId="11" fillId="2" borderId="1" xfId="50" applyNumberFormat="1" applyFont="1" applyFill="1" applyBorder="1" applyAlignment="1">
      <alignment horizontal="left" vertical="center" wrapText="1" readingOrder="1"/>
    </xf>
    <xf numFmtId="49" fontId="11" fillId="0" borderId="1" xfId="50" applyNumberFormat="1" applyFont="1" applyFill="1" applyBorder="1" applyAlignment="1">
      <alignment horizontal="left" vertical="center" wrapText="1" readingOrder="1"/>
    </xf>
    <xf numFmtId="0" fontId="11" fillId="0" borderId="1" xfId="50" applyFont="1" applyFill="1" applyBorder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2" borderId="2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>
      <alignment horizontal="left"/>
    </xf>
    <xf numFmtId="0" fontId="12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Continuous" vertical="center" wrapText="1"/>
    </xf>
    <xf numFmtId="0" fontId="10" fillId="0" borderId="7" xfId="50" applyFont="1" applyFill="1" applyBorder="1" applyAlignment="1">
      <alignment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ill="1" applyBorder="1" applyAlignment="1" applyProtection="1"/>
    <xf numFmtId="4" fontId="10" fillId="0" borderId="9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center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6" xfId="50" applyNumberFormat="1" applyFont="1" applyFill="1" applyBorder="1" applyAlignment="1">
      <alignment horizontal="right" vertical="center" wrapText="1"/>
    </xf>
    <xf numFmtId="0" fontId="13" fillId="0" borderId="0" xfId="50" applyFont="1" applyFill="1"/>
    <xf numFmtId="0" fontId="8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/>
    <xf numFmtId="0" fontId="12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Continuous"/>
    </xf>
    <xf numFmtId="0" fontId="13" fillId="0" borderId="0" xfId="50" applyFont="1"/>
    <xf numFmtId="0" fontId="12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49" fontId="10" fillId="0" borderId="1" xfId="50" applyNumberFormat="1" applyFont="1" applyBorder="1"/>
    <xf numFmtId="0" fontId="10" fillId="0" borderId="0" xfId="50" applyNumberFormat="1" applyFont="1" applyFill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/>
    </xf>
    <xf numFmtId="177" fontId="5" fillId="0" borderId="6" xfId="50" applyNumberFormat="1" applyFont="1" applyFill="1" applyBorder="1" applyAlignment="1" applyProtection="1">
      <alignment horizontal="center" vertical="center"/>
    </xf>
    <xf numFmtId="0" fontId="16" fillId="0" borderId="6" xfId="50" applyNumberFormat="1" applyFont="1" applyFill="1" applyBorder="1" applyAlignment="1" applyProtection="1">
      <alignment horizontal="center" vertical="center"/>
    </xf>
    <xf numFmtId="0" fontId="16" fillId="0" borderId="9" xfId="50" applyNumberFormat="1" applyFont="1" applyFill="1" applyBorder="1" applyAlignment="1" applyProtection="1">
      <alignment horizontal="center" vertical="center"/>
    </xf>
    <xf numFmtId="4" fontId="16" fillId="0" borderId="1" xfId="50" applyNumberFormat="1" applyFont="1" applyFill="1" applyBorder="1" applyAlignment="1" applyProtection="1">
      <alignment horizontal="center" vertical="center"/>
    </xf>
    <xf numFmtId="0" fontId="16" fillId="0" borderId="1" xfId="50" applyFont="1" applyFill="1" applyBorder="1" applyAlignment="1">
      <alignment horizontal="center"/>
    </xf>
    <xf numFmtId="0" fontId="16" fillId="2" borderId="6" xfId="50" applyNumberFormat="1" applyFont="1" applyFill="1" applyBorder="1" applyAlignment="1" applyProtection="1">
      <alignment horizontal="center" vertical="center"/>
    </xf>
    <xf numFmtId="0" fontId="16" fillId="2" borderId="1" xfId="50" applyFont="1" applyFill="1" applyBorder="1" applyAlignment="1">
      <alignment horizontal="center"/>
    </xf>
    <xf numFmtId="0" fontId="16" fillId="0" borderId="1" xfId="50" applyFont="1" applyBorder="1" applyAlignment="1">
      <alignment horizontal="center"/>
    </xf>
    <xf numFmtId="0" fontId="13" fillId="0" borderId="0" xfId="49" applyFont="1"/>
    <xf numFmtId="0" fontId="7" fillId="0" borderId="0" xfId="49" applyAlignment="1">
      <alignment wrapText="1"/>
    </xf>
    <xf numFmtId="0" fontId="7" fillId="0" borderId="0" xfId="49"/>
    <xf numFmtId="0" fontId="13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0" fillId="0" borderId="6" xfId="49" applyFont="1" applyBorder="1" applyAlignment="1">
      <alignment horizontal="center" vertical="center"/>
    </xf>
    <xf numFmtId="4" fontId="10" fillId="0" borderId="8" xfId="49" applyNumberFormat="1" applyFont="1" applyFill="1" applyBorder="1" applyAlignment="1">
      <alignment horizontal="right" vertical="center" wrapText="1"/>
    </xf>
    <xf numFmtId="4" fontId="10" fillId="0" borderId="6" xfId="49" applyNumberFormat="1" applyFont="1" applyBorder="1" applyAlignment="1">
      <alignment horizontal="left" vertical="center"/>
    </xf>
    <xf numFmtId="4" fontId="10" fillId="0" borderId="6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6" xfId="49" applyNumberFormat="1" applyFont="1" applyFill="1" applyBorder="1" applyAlignment="1" applyProtection="1">
      <alignment horizontal="righ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4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3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6" hidden="1" customWidth="1"/>
    <col min="2" max="2" width="15.375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75" customWidth="1"/>
  </cols>
  <sheetData>
    <row r="2" ht="24.75" customHeight="1" spans="1:9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ht="23.25" spans="1:9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ht="23.25" spans="1:9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ht="23.25" spans="1:9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ht="23.25" spans="1:9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ht="23.25" spans="1:9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ht="23.25" spans="1:9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ht="23.25" spans="1:9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ht="23.25" spans="1:9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ht="23.25" spans="1:9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ht="23.25" spans="1:9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ht="23.25" spans="1:9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ht="23.25" spans="1:9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ht="23.25" spans="1:9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ht="23.25" spans="1:9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ht="23.25" spans="1:9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ht="23.25" spans="1:9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ht="23.25" spans="1:9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ht="23.25" spans="1:9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ht="23.25" spans="1:9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ht="23.25" spans="1:9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ht="23.25" spans="1:9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ht="23.25" spans="1:9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ht="23.25" spans="1:9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ht="23.25" spans="1:9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ht="23.25" spans="1:9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ht="23.25" spans="1:9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ht="23.25" spans="1:9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ht="23.25" spans="1:9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ht="23.25" spans="1:9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ht="23.25" spans="1:9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ht="23.25" spans="1:9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ht="23.25" spans="1:9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ht="23.25" spans="1:9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ht="23.25" spans="1:9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ht="23.25" spans="1:9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ht="23.25" spans="1:9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ht="23.25" spans="1:9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ht="23.25" spans="1:9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ht="23.25" spans="1:9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ht="23.25" spans="1:9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ht="23.25" spans="1:9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ht="23.25" spans="1:9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ht="23.25" spans="1:9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ht="23.25" spans="1:9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ht="23.25" spans="1:9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ht="23.25" spans="1:9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ht="23.25" spans="1:9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ht="23.25" spans="1:9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ht="23.25" spans="1:9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ht="23.25" spans="1:9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ht="23.25" spans="1:9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ht="23.25" spans="1:9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ht="23.25" spans="1:9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ht="23.25" spans="1:9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ht="23.25" spans="1:9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ht="23.25" spans="1:9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ht="23.25" spans="1:9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ht="23.25" spans="1:9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ht="23.25" spans="1:9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ht="23.25" spans="1:9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ht="23.25" spans="1:9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ht="23.25" spans="1:9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ht="23.25" spans="1:9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ht="23.25" spans="1:9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ht="23.25" spans="1:9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ht="23.25" spans="1:9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ht="23.25" spans="1:9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ht="23.25" spans="1:9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ht="23.25" spans="1:9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ht="23.25" spans="1:9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ht="23.25" spans="1:9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ht="23.25" spans="1:9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ht="23.25" spans="1:9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ht="23.25" spans="1:9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ht="23.25" spans="1:9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ht="23.25" spans="1:9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ht="23.25" spans="1:9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ht="23.25" spans="1:9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ht="23.25" spans="1:9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ht="23.25" spans="1:9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ht="23.25" spans="1:9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ht="23.25" spans="1:9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ht="23.25" spans="1:9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ht="23.25" spans="1:9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ht="23.25" spans="1:9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ht="23.25" spans="1:9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ht="23.25" spans="1:9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ht="23.25" spans="1:9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ht="23.25" spans="1:9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ht="23.25" spans="1:9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ht="23.25" spans="1:9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ht="23.25" spans="1:9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ht="23.25" spans="1:9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ht="23.25" spans="1:9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ht="23.25" spans="1:9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ht="23.25" spans="1:9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ht="23.25" spans="1:9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ht="23.25" spans="1:9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ht="23.25" spans="1:9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ht="23.25" spans="1:9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ht="23.25" spans="1:9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ht="23.25" spans="1:9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ht="23.25" spans="1:9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ht="23.25" spans="1:9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ht="23.25" spans="1:9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ht="23.25" spans="1:9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ht="23.25" spans="1:9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ht="23.25" spans="1:9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ht="23.25" spans="1:9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ht="23.25" spans="1:9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ht="23.25" spans="1:9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ht="23.25" spans="1:9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ht="23.25" spans="1:9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ht="23.25" spans="1:9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ht="23.25" spans="1:9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ht="23.25" spans="1:9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ht="23.25" spans="1:9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ht="23.25" spans="1:9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ht="23.25" spans="1:9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ht="23.25" spans="1:9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ht="23.25" spans="1:9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ht="23.25" spans="1:9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ht="23.25" spans="1:9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ht="23.25" spans="1:9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ht="23.25" spans="1:9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ht="23.25" spans="1:9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ht="23.25" spans="1:9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ht="23.25" spans="1:9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ht="23.25" spans="1:9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ht="23.25" spans="1:9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ht="23.25" spans="1:9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ht="23.25" spans="1:9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ht="23.25" spans="1:9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ht="23.25" spans="1:9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ht="23.25" spans="1:9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ht="23.25" spans="1:9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ht="23.25" spans="1:9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ht="23.25" spans="1:9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ht="23.25" spans="1:9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ht="23.25" spans="1:9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ht="23.25" spans="1:9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ht="23.25" spans="1:9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ht="23.25" spans="1:9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ht="23.25" spans="1:9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ht="23.25" spans="1:9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ht="23.25" spans="1:9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ht="23.25" spans="1:9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ht="23.25" spans="1:9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ht="23.25" spans="1:9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ht="23.25" spans="1:9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ht="23.25" spans="1:9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ht="23.25" spans="1:9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ht="23.25" spans="1:9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ht="23.25" spans="1:9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ht="23.25" spans="1:9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ht="23.25" spans="1:9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ht="23.25" spans="1:9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ht="23.25" spans="1:9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ht="23.25" spans="1:9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ht="23.25" spans="1:9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ht="23.25" spans="1:9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ht="23.25" spans="1:9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ht="23.25" spans="1:9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ht="23.25" spans="1:9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ht="23.25" spans="1:9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ht="23.25" spans="1:9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ht="23.25" spans="1:9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ht="23.25" spans="1:9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ht="23.25" spans="1:9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ht="23.25" spans="1:9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ht="23.25" spans="1:9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ht="23.25" spans="1:9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ht="23.25" spans="1:9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ht="23.25" spans="1:9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ht="23.25" spans="1:9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ht="23.25" spans="1:9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ht="23.25" spans="1:9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ht="23.25" spans="1:9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ht="23.25" spans="1:9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ht="23.25" spans="1:9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ht="23.25" spans="1:9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ht="23.25" spans="1:9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ht="23.25" spans="1:9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ht="23.25" spans="1:9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ht="23.25" spans="1:9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ht="23.25" spans="1:9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ht="23.25" spans="1:9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ht="23.25" spans="1:9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ht="23.25" spans="1:9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ht="23.25" spans="1:9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ht="23.25" spans="1:9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ht="23.25" spans="1:9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ht="23.25" spans="1:9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ht="23.25" spans="1:9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ht="23.25" spans="1:9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ht="23.25" spans="1:9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ht="23.25" spans="1:9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ht="23.25" spans="1:9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ht="23.25" spans="1:9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ht="23.25" spans="1:9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ht="23.25" spans="1:9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ht="23.25" spans="1:9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ht="23.25" spans="1:9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ht="23.25" spans="1:9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ht="23.25" spans="1:9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ht="23.25" spans="1:9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ht="23.25" spans="1:9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ht="23.25" spans="1:9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ht="23.25" spans="1:9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ht="23.25" spans="1:9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ht="23.25" spans="1:9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ht="23.25" spans="1:9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ht="23.25" spans="1:9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ht="23.25" spans="1:9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ht="23.25" spans="1:9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ht="23.25" spans="1:9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ht="23.25" spans="1:9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ht="23.25" spans="1:9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ht="23.25" spans="1:9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ht="23.25" spans="1:9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ht="23.25" spans="1:9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ht="23.25" spans="1:9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ht="23.25" spans="1:9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ht="23.25" spans="1:9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ht="23.25" spans="1:9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ht="23.25" spans="1:9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ht="23.25" spans="1:9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ht="23.25" spans="1:9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ht="23.25" spans="1:9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ht="23.25" spans="1:9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ht="23.25" spans="1:9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ht="23.25" spans="1:9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ht="23.25" spans="1:9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ht="23.25" spans="1:9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ht="23.25" spans="1:9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ht="23.25" spans="1:9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ht="23.25" spans="1:9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ht="23.25" spans="1:9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ht="23.25" spans="1:9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ht="23.25" spans="1:9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ht="23.25" spans="1:9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ht="23.25" spans="1:9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ht="23.25" spans="1:9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ht="23.25" spans="1:9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ht="23.25" spans="1:9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ht="23.25" spans="1:9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ht="23.25" spans="1:9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ht="23.25" spans="1:9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ht="23.25" spans="1:9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ht="23.25" spans="1:9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ht="23.25" spans="1:9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ht="23.25" spans="1:9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ht="23.25" spans="1:9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ht="23.25" spans="1:9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ht="23.25" spans="1:9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tabSelected="1" topLeftCell="A4" workbookViewId="0">
      <selection activeCell="B10" sqref="B10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527</v>
      </c>
      <c r="B1" s="3"/>
      <c r="C1" s="3"/>
      <c r="D1" s="3"/>
      <c r="E1" s="3"/>
      <c r="F1" s="3"/>
    </row>
    <row r="2" ht="19.5" customHeight="1" spans="1:11">
      <c r="A2" s="4" t="s">
        <v>528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502</v>
      </c>
      <c r="D4" s="6" t="s">
        <v>492</v>
      </c>
      <c r="E4" s="6" t="s">
        <v>493</v>
      </c>
      <c r="F4" s="6" t="s">
        <v>494</v>
      </c>
      <c r="G4" s="6" t="s">
        <v>495</v>
      </c>
      <c r="H4" s="6"/>
      <c r="I4" s="6" t="s">
        <v>496</v>
      </c>
      <c r="J4" s="6" t="s">
        <v>497</v>
      </c>
      <c r="K4" s="6" t="s">
        <v>500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508</v>
      </c>
      <c r="H5" s="6" t="s">
        <v>529</v>
      </c>
      <c r="I5" s="6"/>
      <c r="J5" s="6"/>
      <c r="K5" s="6"/>
    </row>
    <row r="6" ht="30" customHeight="1" spans="1:11">
      <c r="A6" s="7" t="s">
        <v>318</v>
      </c>
      <c r="B6" s="8">
        <f>SUM(B7:B9)</f>
        <v>3.8</v>
      </c>
      <c r="C6" s="8">
        <f t="shared" ref="C6:K6" si="0">SUM(C7:C9)</f>
        <v>0</v>
      </c>
      <c r="D6" s="8">
        <f t="shared" si="0"/>
        <v>3.8</v>
      </c>
      <c r="E6" s="8"/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530</v>
      </c>
      <c r="B7" s="8">
        <v>3</v>
      </c>
      <c r="C7" s="8"/>
      <c r="D7" s="8">
        <v>3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531</v>
      </c>
      <c r="B8" s="8">
        <v>0.8</v>
      </c>
      <c r="C8" s="8"/>
      <c r="D8" s="8">
        <v>0.8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532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6" sqref="D16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1.875" style="134" customWidth="1"/>
    <col min="4" max="7" width="19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3" customFormat="1" customHeight="1" spans="1:7">
      <c r="A1" s="2" t="s">
        <v>311</v>
      </c>
      <c r="B1" s="136"/>
      <c r="C1" s="136"/>
      <c r="D1" s="136"/>
      <c r="E1" s="136"/>
      <c r="F1" s="136"/>
      <c r="G1" s="136"/>
    </row>
    <row r="2" s="133" customFormat="1" ht="27.7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3" customFormat="1" customHeight="1" spans="1:7">
      <c r="A3" s="139"/>
      <c r="B3" s="136"/>
      <c r="C3" s="136"/>
      <c r="D3" s="136"/>
      <c r="E3" s="136"/>
      <c r="F3" s="136"/>
      <c r="G3" s="136"/>
    </row>
    <row r="4" s="133" customFormat="1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3" customFormat="1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3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3" customFormat="1" customHeight="1" spans="1:7">
      <c r="A7" s="145" t="s">
        <v>322</v>
      </c>
      <c r="B7" s="146">
        <v>2081.9</v>
      </c>
      <c r="C7" s="147" t="s">
        <v>323</v>
      </c>
      <c r="D7" s="148">
        <f>SUM(E7:G7)</f>
        <v>2575.66</v>
      </c>
      <c r="E7" s="148">
        <f>B8+B12</f>
        <v>2183.56</v>
      </c>
      <c r="F7" s="148">
        <f>B9+B13</f>
        <v>392.1</v>
      </c>
      <c r="G7" s="148">
        <f>B10+B14</f>
        <v>0</v>
      </c>
    </row>
    <row r="8" s="133" customFormat="1" customHeight="1" spans="1:7">
      <c r="A8" s="149" t="s">
        <v>324</v>
      </c>
      <c r="B8" s="150">
        <v>2081.9</v>
      </c>
      <c r="C8" s="76" t="s">
        <v>325</v>
      </c>
      <c r="D8" s="148">
        <f t="shared" ref="D8:D13" si="0">SUM(E8:G8)</f>
        <v>426.97</v>
      </c>
      <c r="E8" s="151">
        <v>108.73</v>
      </c>
      <c r="F8" s="151">
        <v>318.24</v>
      </c>
      <c r="G8" s="151"/>
    </row>
    <row r="9" s="133" customFormat="1" customHeight="1" spans="1:7">
      <c r="A9" s="149" t="s">
        <v>326</v>
      </c>
      <c r="B9" s="152"/>
      <c r="C9" s="34" t="s">
        <v>327</v>
      </c>
      <c r="D9" s="148">
        <f t="shared" si="0"/>
        <v>44.81</v>
      </c>
      <c r="E9" s="151">
        <v>44.81</v>
      </c>
      <c r="F9" s="151"/>
      <c r="G9" s="151"/>
    </row>
    <row r="10" s="133" customFormat="1" customHeight="1" spans="1:7">
      <c r="A10" s="153" t="s">
        <v>328</v>
      </c>
      <c r="B10" s="154"/>
      <c r="C10" s="36" t="s">
        <v>329</v>
      </c>
      <c r="D10" s="148">
        <f t="shared" si="0"/>
        <v>1.66</v>
      </c>
      <c r="E10" s="151">
        <v>1.66</v>
      </c>
      <c r="F10" s="151"/>
      <c r="G10" s="151"/>
    </row>
    <row r="11" s="133" customFormat="1" customHeight="1" spans="1:7">
      <c r="A11" s="155" t="s">
        <v>330</v>
      </c>
      <c r="B11" s="146">
        <v>493.76</v>
      </c>
      <c r="C11" s="34" t="s">
        <v>331</v>
      </c>
      <c r="D11" s="148">
        <f t="shared" si="0"/>
        <v>2061.89</v>
      </c>
      <c r="E11" s="151">
        <v>1988.03</v>
      </c>
      <c r="F11" s="151">
        <v>73.86</v>
      </c>
      <c r="G11" s="151"/>
    </row>
    <row r="12" s="133" customFormat="1" customHeight="1" spans="1:7">
      <c r="A12" s="153" t="s">
        <v>324</v>
      </c>
      <c r="B12" s="150">
        <v>101.66</v>
      </c>
      <c r="C12" s="49" t="s">
        <v>332</v>
      </c>
      <c r="D12" s="148">
        <f t="shared" si="0"/>
        <v>40.33</v>
      </c>
      <c r="E12" s="151">
        <v>40.33</v>
      </c>
      <c r="F12" s="151"/>
      <c r="G12" s="151"/>
    </row>
    <row r="13" s="133" customFormat="1" customHeight="1" spans="1:7">
      <c r="A13" s="153" t="s">
        <v>326</v>
      </c>
      <c r="B13" s="152">
        <v>392.1</v>
      </c>
      <c r="C13" s="156"/>
      <c r="D13" s="148">
        <f t="shared" si="0"/>
        <v>0</v>
      </c>
      <c r="E13" s="151"/>
      <c r="F13" s="151"/>
      <c r="G13" s="151"/>
    </row>
    <row r="14" s="133" customFormat="1" customHeight="1" spans="1:13">
      <c r="A14" s="149" t="s">
        <v>328</v>
      </c>
      <c r="B14" s="154"/>
      <c r="C14" s="156"/>
      <c r="D14" s="151"/>
      <c r="E14" s="151"/>
      <c r="F14" s="151"/>
      <c r="G14" s="151"/>
      <c r="M14" s="165"/>
    </row>
    <row r="15" s="133" customFormat="1" customHeight="1" spans="1:7">
      <c r="A15" s="155"/>
      <c r="B15" s="157"/>
      <c r="C15" s="158"/>
      <c r="D15" s="159"/>
      <c r="E15" s="159"/>
      <c r="F15" s="159"/>
      <c r="G15" s="159"/>
    </row>
    <row r="16" s="133" customFormat="1" customHeight="1" spans="1:7">
      <c r="A16" s="155"/>
      <c r="B16" s="157"/>
      <c r="C16" s="157" t="s">
        <v>333</v>
      </c>
      <c r="D16" s="160">
        <f>E16+F16+G16</f>
        <v>0</v>
      </c>
      <c r="E16" s="161">
        <f>B8+B12-E7</f>
        <v>0</v>
      </c>
      <c r="F16" s="161">
        <f>B9+B13-F7</f>
        <v>0</v>
      </c>
      <c r="G16" s="161">
        <f>B10+B14-G7</f>
        <v>0</v>
      </c>
    </row>
    <row r="17" s="133" customFormat="1" customHeight="1" spans="1:7">
      <c r="A17" s="155"/>
      <c r="B17" s="157"/>
      <c r="C17" s="157"/>
      <c r="D17" s="161"/>
      <c r="E17" s="161"/>
      <c r="F17" s="161"/>
      <c r="G17" s="162"/>
    </row>
    <row r="18" s="133" customFormat="1" customHeight="1" spans="1:7">
      <c r="A18" s="155" t="s">
        <v>334</v>
      </c>
      <c r="B18" s="163">
        <f>B7+B11</f>
        <v>2575.66</v>
      </c>
      <c r="C18" s="163" t="s">
        <v>335</v>
      </c>
      <c r="D18" s="161">
        <f>SUM(D7+D16)</f>
        <v>2575.66</v>
      </c>
      <c r="E18" s="161">
        <f>SUM(E7+E16)</f>
        <v>2183.56</v>
      </c>
      <c r="F18" s="161">
        <f>SUM(F7+F16)</f>
        <v>392.1</v>
      </c>
      <c r="G18" s="161">
        <f>SUM(G7+G16)</f>
        <v>0</v>
      </c>
    </row>
    <row r="19" customHeight="1" spans="1:6">
      <c r="A19" s="164"/>
      <c r="B19" s="164"/>
      <c r="C19" s="164"/>
      <c r="D19" s="164"/>
      <c r="E19" s="164"/>
      <c r="F19" s="16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topLeftCell="A16" workbookViewId="0">
      <selection activeCell="A25" sqref="$A25:$XFD25"/>
    </sheetView>
  </sheetViews>
  <sheetFormatPr defaultColWidth="6.875" defaultRowHeight="12.75" customHeight="1" outlineLevelCol="4"/>
  <cols>
    <col min="1" max="1" width="29.125" style="11" customWidth="1"/>
    <col min="2" max="2" width="44.625" style="11" customWidth="1"/>
    <col min="3" max="3" width="17.75" style="11" customWidth="1"/>
    <col min="4" max="4" width="16.75" style="11" customWidth="1"/>
    <col min="5" max="5" width="15.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336</v>
      </c>
    </row>
    <row r="2" ht="25.5" customHeight="1" spans="1:5">
      <c r="A2" s="115" t="s">
        <v>337</v>
      </c>
      <c r="B2" s="99"/>
      <c r="C2" s="99"/>
      <c r="D2" s="99"/>
      <c r="E2" s="99"/>
    </row>
    <row r="3" ht="20.1" customHeight="1" spans="1:5">
      <c r="A3" s="112"/>
      <c r="B3" s="99"/>
      <c r="C3" s="99"/>
      <c r="D3" s="99"/>
      <c r="E3" s="99"/>
    </row>
    <row r="4" ht="20.1" customHeight="1" spans="1:5">
      <c r="A4" s="20"/>
      <c r="B4" s="19"/>
      <c r="C4" s="19"/>
      <c r="D4" s="19"/>
      <c r="E4" s="123" t="s">
        <v>313</v>
      </c>
    </row>
    <row r="5" ht="20.1" customHeight="1" spans="1:5">
      <c r="A5" s="52" t="s">
        <v>338</v>
      </c>
      <c r="B5" s="52"/>
      <c r="C5" s="52" t="s">
        <v>339</v>
      </c>
      <c r="D5" s="52"/>
      <c r="E5" s="52"/>
    </row>
    <row r="6" ht="20.1" customHeight="1" spans="1:5">
      <c r="A6" s="72" t="s">
        <v>340</v>
      </c>
      <c r="B6" s="72" t="s">
        <v>341</v>
      </c>
      <c r="C6" s="72" t="s">
        <v>342</v>
      </c>
      <c r="D6" s="72" t="s">
        <v>343</v>
      </c>
      <c r="E6" s="72" t="s">
        <v>344</v>
      </c>
    </row>
    <row r="7" ht="20.1" customHeight="1" spans="1:5">
      <c r="A7" s="124"/>
      <c r="B7" s="72" t="s">
        <v>318</v>
      </c>
      <c r="C7" s="72">
        <f>C8+C14+C22+C28+C19</f>
        <v>2183.56</v>
      </c>
      <c r="D7" s="72">
        <f>D8+D14+D22+D28</f>
        <v>905.4</v>
      </c>
      <c r="E7" s="125">
        <f>E8+E14+E19+E22+E28</f>
        <v>1278.16</v>
      </c>
    </row>
    <row r="8" ht="21" customHeight="1" spans="1:5">
      <c r="A8" s="28" t="s">
        <v>345</v>
      </c>
      <c r="B8" s="29" t="s">
        <v>346</v>
      </c>
      <c r="C8" s="126">
        <f>SUM(D8+E8)</f>
        <v>108.73</v>
      </c>
      <c r="D8" s="126">
        <v>108.73</v>
      </c>
      <c r="E8" s="127">
        <f>SUM(E9:E13)</f>
        <v>0</v>
      </c>
    </row>
    <row r="9" ht="21" customHeight="1" spans="1:5">
      <c r="A9" s="28" t="s">
        <v>347</v>
      </c>
      <c r="B9" s="29" t="s">
        <v>348</v>
      </c>
      <c r="C9" s="126">
        <f t="shared" ref="C9:C30" si="0">SUM(D9+E9)</f>
        <v>108.73</v>
      </c>
      <c r="D9" s="126">
        <f>SUM(D10:D13)</f>
        <v>108.73</v>
      </c>
      <c r="E9" s="127"/>
    </row>
    <row r="10" ht="21" customHeight="1" spans="1:5">
      <c r="A10" s="28" t="s">
        <v>349</v>
      </c>
      <c r="B10" s="29" t="s">
        <v>350</v>
      </c>
      <c r="C10" s="126">
        <f t="shared" si="0"/>
        <v>53.78</v>
      </c>
      <c r="D10" s="126">
        <v>53.78</v>
      </c>
      <c r="E10" s="127"/>
    </row>
    <row r="11" ht="21" customHeight="1" spans="1:5">
      <c r="A11" s="28" t="s">
        <v>351</v>
      </c>
      <c r="B11" s="29" t="s">
        <v>352</v>
      </c>
      <c r="C11" s="126">
        <f t="shared" si="0"/>
        <v>13.93</v>
      </c>
      <c r="D11" s="126">
        <v>13.93</v>
      </c>
      <c r="E11" s="127"/>
    </row>
    <row r="12" ht="21" customHeight="1" spans="1:5">
      <c r="A12" s="28" t="s">
        <v>353</v>
      </c>
      <c r="B12" s="29" t="s">
        <v>354</v>
      </c>
      <c r="C12" s="126">
        <f t="shared" si="0"/>
        <v>14.13</v>
      </c>
      <c r="D12" s="126">
        <v>14.13</v>
      </c>
      <c r="E12" s="127"/>
    </row>
    <row r="13" ht="21" customHeight="1" spans="1:5">
      <c r="A13" s="28" t="s">
        <v>355</v>
      </c>
      <c r="B13" s="29" t="s">
        <v>356</v>
      </c>
      <c r="C13" s="126">
        <f t="shared" si="0"/>
        <v>26.89</v>
      </c>
      <c r="D13" s="126">
        <v>26.89</v>
      </c>
      <c r="E13" s="127"/>
    </row>
    <row r="14" ht="21" customHeight="1" spans="1:5">
      <c r="A14" s="40" t="s">
        <v>357</v>
      </c>
      <c r="B14" s="29" t="s">
        <v>358</v>
      </c>
      <c r="C14" s="126">
        <f t="shared" si="0"/>
        <v>44.81</v>
      </c>
      <c r="D14" s="128">
        <v>44.81</v>
      </c>
      <c r="E14" s="128"/>
    </row>
    <row r="15" ht="21" customHeight="1" spans="1:5">
      <c r="A15" s="40" t="s">
        <v>359</v>
      </c>
      <c r="B15" s="29" t="s">
        <v>360</v>
      </c>
      <c r="C15" s="126">
        <f t="shared" si="0"/>
        <v>44.81</v>
      </c>
      <c r="D15" s="129">
        <f>SUM(D16:D18)</f>
        <v>44.81</v>
      </c>
      <c r="E15" s="129"/>
    </row>
    <row r="16" ht="21" customHeight="1" spans="1:5">
      <c r="A16" s="40" t="s">
        <v>361</v>
      </c>
      <c r="B16" s="29" t="s">
        <v>362</v>
      </c>
      <c r="C16" s="126">
        <f t="shared" si="0"/>
        <v>28.9</v>
      </c>
      <c r="D16" s="129">
        <v>28.9</v>
      </c>
      <c r="E16" s="129"/>
    </row>
    <row r="17" ht="21" customHeight="1" spans="1:5">
      <c r="A17" s="40" t="s">
        <v>363</v>
      </c>
      <c r="B17" s="29" t="s">
        <v>364</v>
      </c>
      <c r="C17" s="126">
        <f t="shared" si="0"/>
        <v>3.03</v>
      </c>
      <c r="D17" s="129">
        <v>3.03</v>
      </c>
      <c r="E17" s="129"/>
    </row>
    <row r="18" ht="21" customHeight="1" spans="1:5">
      <c r="A18" s="40" t="s">
        <v>365</v>
      </c>
      <c r="B18" s="29" t="s">
        <v>366</v>
      </c>
      <c r="C18" s="126">
        <f t="shared" si="0"/>
        <v>12.88</v>
      </c>
      <c r="D18" s="129">
        <v>12.88</v>
      </c>
      <c r="E18" s="129"/>
    </row>
    <row r="19" s="10" customFormat="1" ht="21" customHeight="1" spans="1:5">
      <c r="A19" s="42" t="s">
        <v>367</v>
      </c>
      <c r="B19" s="36" t="s">
        <v>368</v>
      </c>
      <c r="C19" s="130">
        <f t="shared" si="0"/>
        <v>1.66</v>
      </c>
      <c r="D19" s="131"/>
      <c r="E19" s="131">
        <v>1.66</v>
      </c>
    </row>
    <row r="20" s="10" customFormat="1" ht="21" customHeight="1" spans="1:5">
      <c r="A20" s="42" t="s">
        <v>369</v>
      </c>
      <c r="B20" s="36" t="s">
        <v>370</v>
      </c>
      <c r="C20" s="130">
        <f t="shared" si="0"/>
        <v>1.66</v>
      </c>
      <c r="D20" s="131"/>
      <c r="E20" s="131">
        <v>1.66</v>
      </c>
    </row>
    <row r="21" s="10" customFormat="1" ht="21" customHeight="1" spans="1:5">
      <c r="A21" s="42" t="s">
        <v>371</v>
      </c>
      <c r="B21" s="36" t="s">
        <v>372</v>
      </c>
      <c r="C21" s="130">
        <f t="shared" si="0"/>
        <v>1.66</v>
      </c>
      <c r="D21" s="131"/>
      <c r="E21" s="131">
        <v>1.66</v>
      </c>
    </row>
    <row r="22" ht="21" customHeight="1" spans="1:5">
      <c r="A22" s="40" t="s">
        <v>373</v>
      </c>
      <c r="B22" s="29" t="s">
        <v>374</v>
      </c>
      <c r="C22" s="126">
        <f t="shared" si="0"/>
        <v>1988.03</v>
      </c>
      <c r="D22" s="129">
        <v>711.53</v>
      </c>
      <c r="E22" s="129">
        <v>1276.5</v>
      </c>
    </row>
    <row r="23" ht="21" customHeight="1" spans="1:5">
      <c r="A23" s="60" t="s">
        <v>375</v>
      </c>
      <c r="B23" s="49" t="s">
        <v>376</v>
      </c>
      <c r="C23" s="126">
        <f t="shared" si="0"/>
        <v>1988.03</v>
      </c>
      <c r="D23" s="129">
        <f>SUM(D24:D27)</f>
        <v>711.53</v>
      </c>
      <c r="E23" s="129">
        <f>SUM(E24:E27)</f>
        <v>1276.5</v>
      </c>
    </row>
    <row r="24" ht="21" customHeight="1" spans="1:5">
      <c r="A24" s="48" t="s">
        <v>377</v>
      </c>
      <c r="B24" s="49" t="s">
        <v>378</v>
      </c>
      <c r="C24" s="126">
        <f t="shared" si="0"/>
        <v>1307.95</v>
      </c>
      <c r="D24" s="129">
        <v>631.45</v>
      </c>
      <c r="E24" s="129">
        <v>676.5</v>
      </c>
    </row>
    <row r="25" s="10" customFormat="1" ht="21" customHeight="1" spans="1:5">
      <c r="A25" s="47" t="s">
        <v>379</v>
      </c>
      <c r="B25" s="46" t="s">
        <v>380</v>
      </c>
      <c r="C25" s="130">
        <f t="shared" si="0"/>
        <v>100</v>
      </c>
      <c r="D25" s="131"/>
      <c r="E25" s="131">
        <v>100</v>
      </c>
    </row>
    <row r="26" ht="21" customHeight="1" spans="1:5">
      <c r="A26" s="48" t="s">
        <v>381</v>
      </c>
      <c r="B26" s="49" t="s">
        <v>382</v>
      </c>
      <c r="C26" s="126">
        <f t="shared" si="0"/>
        <v>500</v>
      </c>
      <c r="D26" s="129"/>
      <c r="E26" s="129">
        <v>500</v>
      </c>
    </row>
    <row r="27" ht="21" customHeight="1" spans="1:5">
      <c r="A27" s="48" t="s">
        <v>383</v>
      </c>
      <c r="B27" s="49" t="s">
        <v>384</v>
      </c>
      <c r="C27" s="126">
        <f t="shared" si="0"/>
        <v>80.08</v>
      </c>
      <c r="D27" s="129">
        <v>80.08</v>
      </c>
      <c r="E27" s="129"/>
    </row>
    <row r="28" s="13" customFormat="1" ht="21" customHeight="1" spans="1:5">
      <c r="A28" s="48" t="s">
        <v>385</v>
      </c>
      <c r="B28" s="49" t="s">
        <v>386</v>
      </c>
      <c r="C28" s="126">
        <f t="shared" si="0"/>
        <v>40.33</v>
      </c>
      <c r="D28" s="129">
        <v>40.33</v>
      </c>
      <c r="E28" s="129"/>
    </row>
    <row r="29" ht="21" customHeight="1" spans="1:5">
      <c r="A29" s="48" t="s">
        <v>387</v>
      </c>
      <c r="B29" s="49" t="s">
        <v>388</v>
      </c>
      <c r="C29" s="126">
        <f t="shared" si="0"/>
        <v>40.33</v>
      </c>
      <c r="D29" s="132">
        <v>40.33</v>
      </c>
      <c r="E29" s="132"/>
    </row>
    <row r="30" ht="21" customHeight="1" spans="1:5">
      <c r="A30" s="48" t="s">
        <v>389</v>
      </c>
      <c r="B30" s="49" t="s">
        <v>390</v>
      </c>
      <c r="C30" s="126">
        <f t="shared" si="0"/>
        <v>40.33</v>
      </c>
      <c r="D30" s="129">
        <v>40.33</v>
      </c>
      <c r="E30" s="13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showGridLines="0" showZeros="0" topLeftCell="A16" workbookViewId="0">
      <selection activeCell="E21" sqref="E21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391</v>
      </c>
      <c r="E1" s="114"/>
    </row>
    <row r="2" ht="34.5" customHeight="1" spans="1:5">
      <c r="A2" s="115" t="s">
        <v>392</v>
      </c>
      <c r="B2" s="116"/>
      <c r="C2" s="116"/>
      <c r="D2" s="116"/>
      <c r="E2" s="116"/>
    </row>
    <row r="3" customHeight="1" spans="1:5">
      <c r="A3" s="116"/>
      <c r="B3" s="116"/>
      <c r="C3" s="116"/>
      <c r="D3" s="116"/>
      <c r="E3" s="116"/>
    </row>
    <row r="4" s="113" customFormat="1" customHeight="1" spans="1:5">
      <c r="A4" s="20"/>
      <c r="B4" s="19"/>
      <c r="C4" s="19"/>
      <c r="D4" s="19"/>
      <c r="E4" s="117" t="s">
        <v>313</v>
      </c>
    </row>
    <row r="5" s="113" customFormat="1" customHeight="1" spans="1:5">
      <c r="A5" s="52" t="s">
        <v>393</v>
      </c>
      <c r="B5" s="52"/>
      <c r="C5" s="52" t="s">
        <v>394</v>
      </c>
      <c r="D5" s="52"/>
      <c r="E5" s="52"/>
    </row>
    <row r="6" s="113" customFormat="1" customHeight="1" spans="1:5">
      <c r="A6" s="52" t="s">
        <v>340</v>
      </c>
      <c r="B6" s="52" t="s">
        <v>341</v>
      </c>
      <c r="C6" s="52" t="s">
        <v>318</v>
      </c>
      <c r="D6" s="52" t="s">
        <v>395</v>
      </c>
      <c r="E6" s="52" t="s">
        <v>396</v>
      </c>
    </row>
    <row r="7" s="113" customFormat="1" customHeight="1" spans="1:10">
      <c r="A7" s="118" t="s">
        <v>397</v>
      </c>
      <c r="B7" s="107" t="s">
        <v>398</v>
      </c>
      <c r="C7" s="79">
        <f>D7+E7</f>
        <v>905.4</v>
      </c>
      <c r="D7" s="79">
        <f>SUM(D8,D21,D38)</f>
        <v>628.54</v>
      </c>
      <c r="E7" s="79">
        <f>SUM(E8,E21,E38)</f>
        <v>276.86</v>
      </c>
      <c r="J7" s="97"/>
    </row>
    <row r="8" s="113" customFormat="1" customHeight="1" spans="1:7">
      <c r="A8" s="119" t="s">
        <v>399</v>
      </c>
      <c r="B8" s="120" t="s">
        <v>400</v>
      </c>
      <c r="C8" s="79">
        <f t="shared" ref="C8:C46" si="0">D8+E8</f>
        <v>585.8</v>
      </c>
      <c r="D8" s="85">
        <f>SUM(D9:D20)</f>
        <v>585.8</v>
      </c>
      <c r="E8" s="79"/>
      <c r="G8" s="97"/>
    </row>
    <row r="9" s="113" customFormat="1" customHeight="1" spans="1:11">
      <c r="A9" s="119" t="s">
        <v>401</v>
      </c>
      <c r="B9" s="120" t="s">
        <v>402</v>
      </c>
      <c r="C9" s="79">
        <f t="shared" si="0"/>
        <v>178.2</v>
      </c>
      <c r="D9" s="79">
        <v>178.2</v>
      </c>
      <c r="E9" s="79"/>
      <c r="F9" s="97"/>
      <c r="G9" s="97"/>
      <c r="K9" s="97"/>
    </row>
    <row r="10" s="113" customFormat="1" customHeight="1" spans="1:8">
      <c r="A10" s="119" t="s">
        <v>403</v>
      </c>
      <c r="B10" s="120" t="s">
        <v>404</v>
      </c>
      <c r="C10" s="79">
        <f t="shared" si="0"/>
        <v>119.04</v>
      </c>
      <c r="D10" s="79">
        <v>119.04</v>
      </c>
      <c r="E10" s="79"/>
      <c r="F10" s="97"/>
      <c r="H10" s="97"/>
    </row>
    <row r="11" s="113" customFormat="1" customHeight="1" spans="1:8">
      <c r="A11" s="119" t="s">
        <v>405</v>
      </c>
      <c r="B11" s="120" t="s">
        <v>406</v>
      </c>
      <c r="C11" s="79">
        <f t="shared" si="0"/>
        <v>23.01</v>
      </c>
      <c r="D11" s="79">
        <v>23.01</v>
      </c>
      <c r="E11" s="79"/>
      <c r="F11" s="97"/>
      <c r="H11" s="97"/>
    </row>
    <row r="12" s="113" customFormat="1" customHeight="1" spans="1:8">
      <c r="A12" s="119" t="s">
        <v>407</v>
      </c>
      <c r="B12" s="120" t="s">
        <v>408</v>
      </c>
      <c r="C12" s="79">
        <f t="shared" si="0"/>
        <v>16.01</v>
      </c>
      <c r="D12" s="79">
        <v>16.01</v>
      </c>
      <c r="E12" s="79"/>
      <c r="F12" s="97"/>
      <c r="G12" s="97"/>
      <c r="H12" s="97"/>
    </row>
    <row r="13" s="113" customFormat="1" customHeight="1" spans="1:10">
      <c r="A13" s="119" t="s">
        <v>409</v>
      </c>
      <c r="B13" s="120" t="s">
        <v>410</v>
      </c>
      <c r="C13" s="79">
        <f t="shared" si="0"/>
        <v>53.78</v>
      </c>
      <c r="D13" s="79">
        <v>53.78</v>
      </c>
      <c r="E13" s="79"/>
      <c r="F13" s="97"/>
      <c r="J13" s="97"/>
    </row>
    <row r="14" s="113" customFormat="1" customHeight="1" spans="1:11">
      <c r="A14" s="119" t="s">
        <v>411</v>
      </c>
      <c r="B14" s="120" t="s">
        <v>412</v>
      </c>
      <c r="C14" s="79">
        <f t="shared" si="0"/>
        <v>26.89</v>
      </c>
      <c r="D14" s="79">
        <v>26.89</v>
      </c>
      <c r="E14" s="79"/>
      <c r="F14" s="97"/>
      <c r="G14" s="97"/>
      <c r="K14" s="97"/>
    </row>
    <row r="15" s="113" customFormat="1" customHeight="1" spans="1:11">
      <c r="A15" s="119" t="s">
        <v>413</v>
      </c>
      <c r="B15" s="120" t="s">
        <v>414</v>
      </c>
      <c r="C15" s="79">
        <f t="shared" si="0"/>
        <v>31.93</v>
      </c>
      <c r="D15" s="79">
        <v>31.93</v>
      </c>
      <c r="E15" s="79"/>
      <c r="F15" s="97"/>
      <c r="G15" s="97"/>
      <c r="H15" s="97"/>
      <c r="K15" s="97"/>
    </row>
    <row r="16" s="113" customFormat="1" customHeight="1" spans="1:11">
      <c r="A16" s="119" t="s">
        <v>415</v>
      </c>
      <c r="B16" s="120" t="s">
        <v>416</v>
      </c>
      <c r="C16" s="79">
        <f t="shared" si="0"/>
        <v>0</v>
      </c>
      <c r="D16" s="79"/>
      <c r="E16" s="79"/>
      <c r="F16" s="97"/>
      <c r="G16" s="97"/>
      <c r="K16" s="97"/>
    </row>
    <row r="17" s="113" customFormat="1" customHeight="1" spans="1:11">
      <c r="A17" s="119" t="s">
        <v>417</v>
      </c>
      <c r="B17" s="120" t="s">
        <v>418</v>
      </c>
      <c r="C17" s="79">
        <f t="shared" si="0"/>
        <v>2.69</v>
      </c>
      <c r="D17" s="79">
        <v>2.69</v>
      </c>
      <c r="E17" s="79"/>
      <c r="F17" s="97"/>
      <c r="G17" s="97"/>
      <c r="K17" s="97"/>
    </row>
    <row r="18" s="113" customFormat="1" customHeight="1" spans="1:11">
      <c r="A18" s="119" t="s">
        <v>419</v>
      </c>
      <c r="B18" s="120" t="s">
        <v>420</v>
      </c>
      <c r="C18" s="79">
        <f t="shared" si="0"/>
        <v>40.33</v>
      </c>
      <c r="D18" s="79">
        <v>40.33</v>
      </c>
      <c r="E18" s="79"/>
      <c r="F18" s="97"/>
      <c r="G18" s="97"/>
      <c r="K18" s="97"/>
    </row>
    <row r="19" s="113" customFormat="1" customHeight="1" spans="1:11">
      <c r="A19" s="119" t="s">
        <v>421</v>
      </c>
      <c r="B19" s="120" t="s">
        <v>422</v>
      </c>
      <c r="C19" s="79">
        <f t="shared" si="0"/>
        <v>6.08</v>
      </c>
      <c r="D19" s="79">
        <v>6.08</v>
      </c>
      <c r="E19" s="79"/>
      <c r="F19" s="97"/>
      <c r="G19" s="97"/>
      <c r="I19" s="97"/>
      <c r="K19" s="97"/>
    </row>
    <row r="20" s="113" customFormat="1" customHeight="1" spans="1:11">
      <c r="A20" s="119" t="s">
        <v>423</v>
      </c>
      <c r="B20" s="120" t="s">
        <v>424</v>
      </c>
      <c r="C20" s="79">
        <f t="shared" si="0"/>
        <v>87.84</v>
      </c>
      <c r="D20" s="79">
        <v>87.84</v>
      </c>
      <c r="E20" s="79"/>
      <c r="F20" s="97"/>
      <c r="G20" s="97"/>
      <c r="K20" s="97"/>
    </row>
    <row r="21" s="113" customFormat="1" customHeight="1" spans="1:7">
      <c r="A21" s="119" t="s">
        <v>425</v>
      </c>
      <c r="B21" s="120" t="s">
        <v>426</v>
      </c>
      <c r="C21" s="79">
        <f t="shared" si="0"/>
        <v>276.86</v>
      </c>
      <c r="D21" s="85"/>
      <c r="E21" s="79">
        <f>SUM(E22:E37)</f>
        <v>276.86</v>
      </c>
      <c r="F21" s="97"/>
      <c r="G21" s="97"/>
    </row>
    <row r="22" s="113" customFormat="1" customHeight="1" spans="1:14">
      <c r="A22" s="119" t="s">
        <v>427</v>
      </c>
      <c r="B22" s="87" t="s">
        <v>428</v>
      </c>
      <c r="C22" s="79">
        <f t="shared" si="0"/>
        <v>22</v>
      </c>
      <c r="D22" s="79"/>
      <c r="E22" s="79">
        <v>22</v>
      </c>
      <c r="F22" s="97"/>
      <c r="G22" s="97"/>
      <c r="H22" s="97"/>
      <c r="N22" s="97"/>
    </row>
    <row r="23" s="113" customFormat="1" customHeight="1" spans="1:7">
      <c r="A23" s="119" t="s">
        <v>429</v>
      </c>
      <c r="B23" s="121" t="s">
        <v>430</v>
      </c>
      <c r="C23" s="79">
        <f t="shared" si="0"/>
        <v>3</v>
      </c>
      <c r="D23" s="79"/>
      <c r="E23" s="79">
        <v>3</v>
      </c>
      <c r="F23" s="97"/>
      <c r="G23" s="97"/>
    </row>
    <row r="24" s="113" customFormat="1" customHeight="1" spans="1:8">
      <c r="A24" s="119" t="s">
        <v>431</v>
      </c>
      <c r="B24" s="121" t="s">
        <v>432</v>
      </c>
      <c r="C24" s="79">
        <f t="shared" si="0"/>
        <v>18.3</v>
      </c>
      <c r="D24" s="79"/>
      <c r="E24" s="79">
        <v>18.3</v>
      </c>
      <c r="F24" s="97"/>
      <c r="G24" s="97"/>
      <c r="H24" s="97"/>
    </row>
    <row r="25" s="113" customFormat="1" customHeight="1" spans="1:7">
      <c r="A25" s="119" t="s">
        <v>433</v>
      </c>
      <c r="B25" s="121" t="s">
        <v>434</v>
      </c>
      <c r="C25" s="79">
        <f t="shared" si="0"/>
        <v>10</v>
      </c>
      <c r="D25" s="79"/>
      <c r="E25" s="79">
        <v>10</v>
      </c>
      <c r="F25" s="97"/>
      <c r="G25" s="97"/>
    </row>
    <row r="26" s="113" customFormat="1" customHeight="1" spans="1:7">
      <c r="A26" s="119" t="s">
        <v>435</v>
      </c>
      <c r="B26" s="87" t="s">
        <v>436</v>
      </c>
      <c r="C26" s="79">
        <f t="shared" si="0"/>
        <v>70</v>
      </c>
      <c r="D26" s="79"/>
      <c r="E26" s="79">
        <v>70</v>
      </c>
      <c r="F26" s="97"/>
      <c r="G26" s="97"/>
    </row>
    <row r="27" s="113" customFormat="1" customHeight="1" spans="1:11">
      <c r="A27" s="119" t="s">
        <v>437</v>
      </c>
      <c r="B27" s="121" t="s">
        <v>438</v>
      </c>
      <c r="C27" s="79">
        <f t="shared" si="0"/>
        <v>4</v>
      </c>
      <c r="D27" s="79"/>
      <c r="E27" s="79">
        <v>4</v>
      </c>
      <c r="F27" s="97"/>
      <c r="G27" s="97"/>
      <c r="H27" s="97"/>
      <c r="K27" s="97"/>
    </row>
    <row r="28" s="113" customFormat="1" customHeight="1" spans="1:10">
      <c r="A28" s="119" t="s">
        <v>439</v>
      </c>
      <c r="B28" s="121" t="s">
        <v>440</v>
      </c>
      <c r="C28" s="79">
        <f t="shared" si="0"/>
        <v>5</v>
      </c>
      <c r="D28" s="79"/>
      <c r="E28" s="79">
        <v>5</v>
      </c>
      <c r="F28" s="97"/>
      <c r="G28" s="97"/>
      <c r="H28" s="97"/>
      <c r="I28" s="97"/>
      <c r="J28" s="97"/>
    </row>
    <row r="29" s="113" customFormat="1" customHeight="1" spans="1:8">
      <c r="A29" s="119" t="s">
        <v>441</v>
      </c>
      <c r="B29" s="121" t="s">
        <v>442</v>
      </c>
      <c r="C29" s="79">
        <f t="shared" si="0"/>
        <v>5.53</v>
      </c>
      <c r="D29" s="79"/>
      <c r="E29" s="79">
        <v>5.53</v>
      </c>
      <c r="F29" s="97"/>
      <c r="G29" s="97"/>
      <c r="H29" s="97"/>
    </row>
    <row r="30" s="113" customFormat="1" customHeight="1" spans="1:9">
      <c r="A30" s="119" t="s">
        <v>443</v>
      </c>
      <c r="B30" s="121" t="s">
        <v>444</v>
      </c>
      <c r="C30" s="79">
        <f t="shared" si="0"/>
        <v>1.1</v>
      </c>
      <c r="D30" s="79"/>
      <c r="E30" s="79">
        <v>1.1</v>
      </c>
      <c r="F30" s="97"/>
      <c r="I30" s="97"/>
    </row>
    <row r="31" s="113" customFormat="1" customHeight="1" spans="1:19">
      <c r="A31" s="119" t="s">
        <v>445</v>
      </c>
      <c r="B31" s="121" t="s">
        <v>446</v>
      </c>
      <c r="C31" s="79">
        <f t="shared" si="0"/>
        <v>6.08</v>
      </c>
      <c r="D31" s="79"/>
      <c r="E31" s="79">
        <v>6.08</v>
      </c>
      <c r="F31" s="97"/>
      <c r="G31" s="97"/>
      <c r="J31" s="97"/>
      <c r="S31" s="97"/>
    </row>
    <row r="32" s="113" customFormat="1" customHeight="1" spans="1:7">
      <c r="A32" s="119" t="s">
        <v>447</v>
      </c>
      <c r="B32" s="121" t="s">
        <v>448</v>
      </c>
      <c r="C32" s="79">
        <f t="shared" si="0"/>
        <v>10</v>
      </c>
      <c r="D32" s="79"/>
      <c r="E32" s="79">
        <v>10</v>
      </c>
      <c r="F32" s="97"/>
      <c r="G32" s="97"/>
    </row>
    <row r="33" s="113" customFormat="1" customHeight="1" spans="1:9">
      <c r="A33" s="119" t="s">
        <v>449</v>
      </c>
      <c r="B33" s="87" t="s">
        <v>450</v>
      </c>
      <c r="C33" s="79">
        <f t="shared" si="0"/>
        <v>25.32</v>
      </c>
      <c r="D33" s="79"/>
      <c r="E33" s="79">
        <v>25.32</v>
      </c>
      <c r="F33" s="97"/>
      <c r="G33" s="97"/>
      <c r="H33" s="97"/>
      <c r="I33" s="97"/>
    </row>
    <row r="34" s="113" customFormat="1" customHeight="1" spans="1:7">
      <c r="A34" s="119" t="s">
        <v>451</v>
      </c>
      <c r="B34" s="121" t="s">
        <v>452</v>
      </c>
      <c r="C34" s="79">
        <f t="shared" si="0"/>
        <v>13.5</v>
      </c>
      <c r="D34" s="79"/>
      <c r="E34" s="79">
        <v>13.5</v>
      </c>
      <c r="F34" s="97"/>
      <c r="G34" s="97"/>
    </row>
    <row r="35" s="113" customFormat="1" customHeight="1" spans="1:16">
      <c r="A35" s="119" t="s">
        <v>453</v>
      </c>
      <c r="B35" s="121" t="s">
        <v>454</v>
      </c>
      <c r="C35" s="79">
        <f t="shared" si="0"/>
        <v>6</v>
      </c>
      <c r="D35" s="79"/>
      <c r="E35" s="79">
        <v>6</v>
      </c>
      <c r="F35" s="97"/>
      <c r="G35" s="97"/>
      <c r="I35" s="97"/>
      <c r="P35" s="97"/>
    </row>
    <row r="36" s="113" customFormat="1" customHeight="1" spans="1:16">
      <c r="A36" s="119" t="s">
        <v>455</v>
      </c>
      <c r="B36" s="121" t="s">
        <v>456</v>
      </c>
      <c r="C36" s="79">
        <f t="shared" si="0"/>
        <v>39.02</v>
      </c>
      <c r="D36" s="79"/>
      <c r="E36" s="79">
        <v>39.02</v>
      </c>
      <c r="F36" s="97"/>
      <c r="G36" s="97"/>
      <c r="H36" s="97"/>
      <c r="P36" s="97"/>
    </row>
    <row r="37" s="113" customFormat="1" customHeight="1" spans="1:9">
      <c r="A37" s="119" t="s">
        <v>457</v>
      </c>
      <c r="B37" s="121" t="s">
        <v>458</v>
      </c>
      <c r="C37" s="79">
        <f t="shared" si="0"/>
        <v>38.01</v>
      </c>
      <c r="D37" s="79"/>
      <c r="E37" s="79">
        <v>38.01</v>
      </c>
      <c r="F37" s="97"/>
      <c r="G37" s="97"/>
      <c r="H37" s="97"/>
      <c r="I37" s="97"/>
    </row>
    <row r="38" s="113" customFormat="1" customHeight="1" spans="1:8">
      <c r="A38" s="119" t="s">
        <v>459</v>
      </c>
      <c r="B38" s="120" t="s">
        <v>460</v>
      </c>
      <c r="C38" s="79">
        <f t="shared" si="0"/>
        <v>42.74</v>
      </c>
      <c r="D38" s="85">
        <f>SUM(D39:D42)</f>
        <v>42.74</v>
      </c>
      <c r="E38" s="79"/>
      <c r="F38" s="97"/>
      <c r="H38" s="97"/>
    </row>
    <row r="39" s="113" customFormat="1" customHeight="1" spans="1:8">
      <c r="A39" s="119" t="s">
        <v>461</v>
      </c>
      <c r="B39" s="120" t="s">
        <v>462</v>
      </c>
      <c r="C39" s="79">
        <f t="shared" si="0"/>
        <v>10.93</v>
      </c>
      <c r="D39" s="85">
        <v>10.93</v>
      </c>
      <c r="E39" s="79"/>
      <c r="F39" s="97"/>
      <c r="H39" s="97"/>
    </row>
    <row r="40" s="113" customFormat="1" customHeight="1" spans="1:7">
      <c r="A40" s="119" t="s">
        <v>463</v>
      </c>
      <c r="B40" s="121" t="s">
        <v>464</v>
      </c>
      <c r="C40" s="79">
        <f t="shared" si="0"/>
        <v>7.88</v>
      </c>
      <c r="D40" s="79">
        <v>7.88</v>
      </c>
      <c r="E40" s="79"/>
      <c r="F40" s="97"/>
      <c r="G40" s="97"/>
    </row>
    <row r="41" s="113" customFormat="1" customHeight="1" spans="1:8">
      <c r="A41" s="119" t="s">
        <v>465</v>
      </c>
      <c r="B41" s="121" t="s">
        <v>422</v>
      </c>
      <c r="C41" s="79">
        <f t="shared" si="0"/>
        <v>6.8</v>
      </c>
      <c r="D41" s="79">
        <v>6.8</v>
      </c>
      <c r="E41" s="79"/>
      <c r="F41" s="97"/>
      <c r="G41" s="97"/>
      <c r="H41" s="97"/>
    </row>
    <row r="42" s="113" customFormat="1" customHeight="1" spans="1:6">
      <c r="A42" s="119" t="s">
        <v>466</v>
      </c>
      <c r="B42" s="121" t="s">
        <v>467</v>
      </c>
      <c r="C42" s="79">
        <f t="shared" si="0"/>
        <v>17.13</v>
      </c>
      <c r="D42" s="79">
        <v>17.13</v>
      </c>
      <c r="E42" s="79"/>
      <c r="F42" s="97"/>
    </row>
    <row r="43" customHeight="1" spans="1:5">
      <c r="A43" s="122" t="s">
        <v>468</v>
      </c>
      <c r="B43" s="88" t="s">
        <v>469</v>
      </c>
      <c r="C43" s="79">
        <f t="shared" si="0"/>
        <v>0</v>
      </c>
      <c r="D43" s="31"/>
      <c r="E43" s="31"/>
    </row>
    <row r="44" customHeight="1" spans="1:14">
      <c r="A44" s="122" t="s">
        <v>470</v>
      </c>
      <c r="B44" s="88" t="s">
        <v>471</v>
      </c>
      <c r="C44" s="79">
        <f t="shared" si="0"/>
        <v>0</v>
      </c>
      <c r="D44" s="31"/>
      <c r="E44" s="31"/>
      <c r="F44" s="13"/>
      <c r="N44" s="13"/>
    </row>
    <row r="45" customHeight="1" spans="1:5">
      <c r="A45" s="122">
        <v>399</v>
      </c>
      <c r="B45" s="88" t="s">
        <v>472</v>
      </c>
      <c r="C45" s="79">
        <f t="shared" si="0"/>
        <v>0</v>
      </c>
      <c r="D45" s="32"/>
      <c r="E45" s="32"/>
    </row>
    <row r="46" customHeight="1" spans="1:5">
      <c r="A46" s="122" t="s">
        <v>473</v>
      </c>
      <c r="B46" s="88" t="s">
        <v>474</v>
      </c>
      <c r="C46" s="79">
        <f t="shared" si="0"/>
        <v>0</v>
      </c>
      <c r="D46" s="32"/>
      <c r="E46" s="3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G28" sqref="G28"/>
    </sheetView>
  </sheetViews>
  <sheetFormatPr defaultColWidth="6.875" defaultRowHeight="12.75" customHeight="1" outlineLevelCol="6"/>
  <cols>
    <col min="1" max="1" width="18" style="11" customWidth="1"/>
    <col min="2" max="2" width="18.625" style="11" customWidth="1"/>
    <col min="3" max="3" width="16.375" style="11" customWidth="1"/>
    <col min="4" max="4" width="14.625" style="11" customWidth="1"/>
    <col min="5" max="5" width="15.625" style="11" customWidth="1"/>
    <col min="6" max="6" width="23.875" style="11" customWidth="1"/>
    <col min="7" max="7" width="11.625" style="11" customWidth="1"/>
    <col min="8" max="251" width="6.875" style="11"/>
    <col min="252" max="263" width="11.625" style="11" customWidth="1"/>
    <col min="264" max="507" width="6.875" style="11"/>
    <col min="508" max="519" width="11.625" style="11" customWidth="1"/>
    <col min="520" max="763" width="6.875" style="11"/>
    <col min="764" max="775" width="11.625" style="11" customWidth="1"/>
    <col min="776" max="1019" width="6.875" style="11"/>
    <col min="1020" max="1031" width="11.625" style="11" customWidth="1"/>
    <col min="1032" max="1275" width="6.875" style="11"/>
    <col min="1276" max="1287" width="11.625" style="11" customWidth="1"/>
    <col min="1288" max="1531" width="6.875" style="11"/>
    <col min="1532" max="1543" width="11.625" style="11" customWidth="1"/>
    <col min="1544" max="1787" width="6.875" style="11"/>
    <col min="1788" max="1799" width="11.625" style="11" customWidth="1"/>
    <col min="1800" max="2043" width="6.875" style="11"/>
    <col min="2044" max="2055" width="11.625" style="11" customWidth="1"/>
    <col min="2056" max="2299" width="6.875" style="11"/>
    <col min="2300" max="2311" width="11.625" style="11" customWidth="1"/>
    <col min="2312" max="2555" width="6.875" style="11"/>
    <col min="2556" max="2567" width="11.625" style="11" customWidth="1"/>
    <col min="2568" max="2811" width="6.875" style="11"/>
    <col min="2812" max="2823" width="11.625" style="11" customWidth="1"/>
    <col min="2824" max="3067" width="6.875" style="11"/>
    <col min="3068" max="3079" width="11.625" style="11" customWidth="1"/>
    <col min="3080" max="3323" width="6.875" style="11"/>
    <col min="3324" max="3335" width="11.625" style="11" customWidth="1"/>
    <col min="3336" max="3579" width="6.875" style="11"/>
    <col min="3580" max="3591" width="11.625" style="11" customWidth="1"/>
    <col min="3592" max="3835" width="6.875" style="11"/>
    <col min="3836" max="3847" width="11.625" style="11" customWidth="1"/>
    <col min="3848" max="4091" width="6.875" style="11"/>
    <col min="4092" max="4103" width="11.625" style="11" customWidth="1"/>
    <col min="4104" max="4347" width="6.875" style="11"/>
    <col min="4348" max="4359" width="11.625" style="11" customWidth="1"/>
    <col min="4360" max="4603" width="6.875" style="11"/>
    <col min="4604" max="4615" width="11.625" style="11" customWidth="1"/>
    <col min="4616" max="4859" width="6.875" style="11"/>
    <col min="4860" max="4871" width="11.625" style="11" customWidth="1"/>
    <col min="4872" max="5115" width="6.875" style="11"/>
    <col min="5116" max="5127" width="11.625" style="11" customWidth="1"/>
    <col min="5128" max="5371" width="6.875" style="11"/>
    <col min="5372" max="5383" width="11.625" style="11" customWidth="1"/>
    <col min="5384" max="5627" width="6.875" style="11"/>
    <col min="5628" max="5639" width="11.625" style="11" customWidth="1"/>
    <col min="5640" max="5883" width="6.875" style="11"/>
    <col min="5884" max="5895" width="11.625" style="11" customWidth="1"/>
    <col min="5896" max="6139" width="6.875" style="11"/>
    <col min="6140" max="6151" width="11.625" style="11" customWidth="1"/>
    <col min="6152" max="6395" width="6.875" style="11"/>
    <col min="6396" max="6407" width="11.625" style="11" customWidth="1"/>
    <col min="6408" max="6651" width="6.875" style="11"/>
    <col min="6652" max="6663" width="11.625" style="11" customWidth="1"/>
    <col min="6664" max="6907" width="6.875" style="11"/>
    <col min="6908" max="6919" width="11.625" style="11" customWidth="1"/>
    <col min="6920" max="7163" width="6.875" style="11"/>
    <col min="7164" max="7175" width="11.625" style="11" customWidth="1"/>
    <col min="7176" max="7419" width="6.875" style="11"/>
    <col min="7420" max="7431" width="11.625" style="11" customWidth="1"/>
    <col min="7432" max="7675" width="6.875" style="11"/>
    <col min="7676" max="7687" width="11.625" style="11" customWidth="1"/>
    <col min="7688" max="7931" width="6.875" style="11"/>
    <col min="7932" max="7943" width="11.625" style="11" customWidth="1"/>
    <col min="7944" max="8187" width="6.875" style="11"/>
    <col min="8188" max="8199" width="11.625" style="11" customWidth="1"/>
    <col min="8200" max="8443" width="6.875" style="11"/>
    <col min="8444" max="8455" width="11.625" style="11" customWidth="1"/>
    <col min="8456" max="8699" width="6.875" style="11"/>
    <col min="8700" max="8711" width="11.625" style="11" customWidth="1"/>
    <col min="8712" max="8955" width="6.875" style="11"/>
    <col min="8956" max="8967" width="11.625" style="11" customWidth="1"/>
    <col min="8968" max="9211" width="6.875" style="11"/>
    <col min="9212" max="9223" width="11.625" style="11" customWidth="1"/>
    <col min="9224" max="9467" width="6.875" style="11"/>
    <col min="9468" max="9479" width="11.625" style="11" customWidth="1"/>
    <col min="9480" max="9723" width="6.875" style="11"/>
    <col min="9724" max="9735" width="11.625" style="11" customWidth="1"/>
    <col min="9736" max="9979" width="6.875" style="11"/>
    <col min="9980" max="9991" width="11.625" style="11" customWidth="1"/>
    <col min="9992" max="10235" width="6.875" style="11"/>
    <col min="10236" max="10247" width="11.625" style="11" customWidth="1"/>
    <col min="10248" max="10491" width="6.875" style="11"/>
    <col min="10492" max="10503" width="11.625" style="11" customWidth="1"/>
    <col min="10504" max="10747" width="6.875" style="11"/>
    <col min="10748" max="10759" width="11.625" style="11" customWidth="1"/>
    <col min="10760" max="11003" width="6.875" style="11"/>
    <col min="11004" max="11015" width="11.625" style="11" customWidth="1"/>
    <col min="11016" max="11259" width="6.875" style="11"/>
    <col min="11260" max="11271" width="11.625" style="11" customWidth="1"/>
    <col min="11272" max="11515" width="6.875" style="11"/>
    <col min="11516" max="11527" width="11.625" style="11" customWidth="1"/>
    <col min="11528" max="11771" width="6.875" style="11"/>
    <col min="11772" max="11783" width="11.625" style="11" customWidth="1"/>
    <col min="11784" max="12027" width="6.875" style="11"/>
    <col min="12028" max="12039" width="11.625" style="11" customWidth="1"/>
    <col min="12040" max="12283" width="6.875" style="11"/>
    <col min="12284" max="12295" width="11.625" style="11" customWidth="1"/>
    <col min="12296" max="12539" width="6.875" style="11"/>
    <col min="12540" max="12551" width="11.625" style="11" customWidth="1"/>
    <col min="12552" max="12795" width="6.875" style="11"/>
    <col min="12796" max="12807" width="11.625" style="11" customWidth="1"/>
    <col min="12808" max="13051" width="6.875" style="11"/>
    <col min="13052" max="13063" width="11.625" style="11" customWidth="1"/>
    <col min="13064" max="13307" width="6.875" style="11"/>
    <col min="13308" max="13319" width="11.625" style="11" customWidth="1"/>
    <col min="13320" max="13563" width="6.875" style="11"/>
    <col min="13564" max="13575" width="11.625" style="11" customWidth="1"/>
    <col min="13576" max="13819" width="6.875" style="11"/>
    <col min="13820" max="13831" width="11.625" style="11" customWidth="1"/>
    <col min="13832" max="14075" width="6.875" style="11"/>
    <col min="14076" max="14087" width="11.625" style="11" customWidth="1"/>
    <col min="14088" max="14331" width="6.875" style="11"/>
    <col min="14332" max="14343" width="11.625" style="11" customWidth="1"/>
    <col min="14344" max="14587" width="6.875" style="11"/>
    <col min="14588" max="14599" width="11.625" style="11" customWidth="1"/>
    <col min="14600" max="14843" width="6.875" style="11"/>
    <col min="14844" max="14855" width="11.625" style="11" customWidth="1"/>
    <col min="14856" max="15099" width="6.875" style="11"/>
    <col min="15100" max="15111" width="11.625" style="11" customWidth="1"/>
    <col min="15112" max="15355" width="6.875" style="11"/>
    <col min="15356" max="15367" width="11.625" style="11" customWidth="1"/>
    <col min="15368" max="15611" width="6.875" style="11"/>
    <col min="15612" max="15623" width="11.625" style="11" customWidth="1"/>
    <col min="15624" max="15867" width="6.875" style="11"/>
    <col min="15868" max="15879" width="11.625" style="11" customWidth="1"/>
    <col min="15880" max="16123" width="6.875" style="11"/>
    <col min="16124" max="16135" width="11.625" style="11" customWidth="1"/>
    <col min="16136" max="16384" width="6.875" style="11"/>
  </cols>
  <sheetData>
    <row r="1" ht="20.1" customHeight="1" spans="1:7">
      <c r="A1" s="12" t="s">
        <v>475</v>
      </c>
      <c r="G1" s="111"/>
    </row>
    <row r="2" ht="33" spans="1:7">
      <c r="A2" s="98" t="s">
        <v>476</v>
      </c>
      <c r="B2" s="99"/>
      <c r="C2" s="99"/>
      <c r="D2" s="99"/>
      <c r="E2" s="99"/>
      <c r="F2" s="99"/>
      <c r="G2" s="99"/>
    </row>
    <row r="3" ht="20.1" customHeight="1" spans="1:7">
      <c r="A3" s="112"/>
      <c r="B3" s="99"/>
      <c r="C3" s="99"/>
      <c r="D3" s="99"/>
      <c r="E3" s="99"/>
      <c r="F3" s="99"/>
      <c r="G3" s="99"/>
    </row>
    <row r="4" ht="20.1" customHeight="1" spans="1:6">
      <c r="A4" s="113"/>
      <c r="B4" s="113"/>
      <c r="C4" s="113"/>
      <c r="D4" s="113"/>
      <c r="E4" s="113"/>
      <c r="F4" s="21" t="s">
        <v>313</v>
      </c>
    </row>
    <row r="5" ht="20.1" customHeight="1" spans="1:6">
      <c r="A5" s="52" t="s">
        <v>339</v>
      </c>
      <c r="B5" s="52"/>
      <c r="C5" s="52"/>
      <c r="D5" s="52"/>
      <c r="E5" s="52"/>
      <c r="F5" s="52"/>
    </row>
    <row r="6" ht="14.25" customHeight="1" spans="1:6">
      <c r="A6" s="52" t="s">
        <v>318</v>
      </c>
      <c r="B6" s="6" t="s">
        <v>477</v>
      </c>
      <c r="C6" s="52" t="s">
        <v>478</v>
      </c>
      <c r="D6" s="52"/>
      <c r="E6" s="52"/>
      <c r="F6" s="52" t="s">
        <v>479</v>
      </c>
    </row>
    <row r="7" ht="28.5" spans="1:6">
      <c r="A7" s="52"/>
      <c r="B7" s="6"/>
      <c r="C7" s="52" t="s">
        <v>342</v>
      </c>
      <c r="D7" s="6" t="s">
        <v>480</v>
      </c>
      <c r="E7" s="6" t="s">
        <v>481</v>
      </c>
      <c r="F7" s="52"/>
    </row>
    <row r="8" ht="20.1" customHeight="1" spans="1:6">
      <c r="A8" s="79">
        <v>7.1</v>
      </c>
      <c r="B8" s="79"/>
      <c r="C8" s="79">
        <v>7.1</v>
      </c>
      <c r="D8" s="79"/>
      <c r="E8" s="79">
        <v>6</v>
      </c>
      <c r="F8" s="79">
        <v>1.1</v>
      </c>
    </row>
    <row r="9" ht="22.5" customHeight="1" spans="2:7">
      <c r="B9" s="13"/>
      <c r="C9" s="13"/>
      <c r="D9" s="13"/>
      <c r="E9" s="13"/>
      <c r="F9" s="13"/>
      <c r="G9" s="13"/>
    </row>
    <row r="10" customHeight="1" spans="2:7">
      <c r="B10" s="13"/>
      <c r="C10" s="13"/>
      <c r="D10" s="13"/>
      <c r="E10" s="13"/>
      <c r="F10" s="13"/>
      <c r="G10" s="13"/>
    </row>
    <row r="11" customHeight="1" spans="2:7">
      <c r="B11" s="13"/>
      <c r="C11" s="13"/>
      <c r="D11" s="13"/>
      <c r="E11" s="13"/>
      <c r="F11" s="13"/>
      <c r="G11" s="13"/>
    </row>
    <row r="12" customHeight="1" spans="2:7">
      <c r="B12" s="13"/>
      <c r="C12" s="13"/>
      <c r="D12" s="13"/>
      <c r="G12" s="13"/>
    </row>
    <row r="13" customHeight="1" spans="2:6">
      <c r="B13" s="13"/>
      <c r="C13" s="13"/>
      <c r="D13" s="13"/>
      <c r="E13" s="13"/>
      <c r="F13" s="13"/>
    </row>
    <row r="14" customHeight="1" spans="2:4">
      <c r="B14" s="13"/>
      <c r="C14" s="13"/>
      <c r="D14" s="13"/>
    </row>
    <row r="15" customHeight="1" spans="5:5">
      <c r="E15" s="13"/>
    </row>
    <row r="16" customHeight="1" spans="6:7">
      <c r="F16" s="13"/>
      <c r="G16" s="13"/>
    </row>
    <row r="20" customHeight="1" spans="3:3">
      <c r="C20" s="1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482</v>
      </c>
      <c r="E1" s="66"/>
    </row>
    <row r="2" ht="33" spans="1:5">
      <c r="A2" s="98" t="s">
        <v>483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52" t="s">
        <v>340</v>
      </c>
      <c r="B5" s="103" t="s">
        <v>341</v>
      </c>
      <c r="C5" s="52" t="s">
        <v>484</v>
      </c>
      <c r="D5" s="52"/>
      <c r="E5" s="52"/>
    </row>
    <row r="6" ht="20.1" customHeight="1" spans="1:5">
      <c r="A6" s="104"/>
      <c r="B6" s="104"/>
      <c r="C6" s="105" t="s">
        <v>318</v>
      </c>
      <c r="D6" s="105" t="s">
        <v>343</v>
      </c>
      <c r="E6" s="105" t="s">
        <v>344</v>
      </c>
    </row>
    <row r="7" ht="20.1" customHeight="1" spans="1:5">
      <c r="A7" s="106">
        <v>20822</v>
      </c>
      <c r="B7" s="104" t="s">
        <v>485</v>
      </c>
      <c r="C7" s="52">
        <f>D7+E7</f>
        <v>318.24</v>
      </c>
      <c r="D7" s="52"/>
      <c r="E7" s="52">
        <v>318.24</v>
      </c>
    </row>
    <row r="8" ht="20.1" customHeight="1" spans="1:5">
      <c r="A8" s="106">
        <v>21367</v>
      </c>
      <c r="B8" s="104" t="s">
        <v>486</v>
      </c>
      <c r="C8" s="52">
        <f t="shared" ref="C8:C9" si="0">D8+E8</f>
        <v>52</v>
      </c>
      <c r="D8" s="91"/>
      <c r="E8" s="52">
        <v>52</v>
      </c>
    </row>
    <row r="9" ht="20.1" customHeight="1" spans="1:5">
      <c r="A9" s="23" t="s">
        <v>487</v>
      </c>
      <c r="B9" s="107" t="s">
        <v>488</v>
      </c>
      <c r="C9" s="52">
        <f t="shared" si="0"/>
        <v>21.86</v>
      </c>
      <c r="D9" s="108"/>
      <c r="E9" s="109">
        <v>21.86</v>
      </c>
    </row>
    <row r="10" ht="20.25" customHeight="1" spans="1:5">
      <c r="A10" s="110" t="s">
        <v>489</v>
      </c>
      <c r="B10" s="13"/>
      <c r="C10" s="13"/>
      <c r="D10" s="13"/>
      <c r="E10" s="13"/>
    </row>
    <row r="11" ht="20.25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C13" s="13"/>
      <c r="D13" s="13"/>
      <c r="E13" s="13"/>
    </row>
    <row r="14" customHeight="1" spans="1:5">
      <c r="A14" s="13"/>
      <c r="B14" s="13"/>
      <c r="C14" s="13"/>
      <c r="E14" s="13"/>
    </row>
    <row r="15" customHeight="1" spans="1:5">
      <c r="A15" s="13"/>
      <c r="B15" s="13"/>
      <c r="D15" s="13"/>
      <c r="E15" s="13"/>
    </row>
    <row r="16" customHeight="1" spans="1:5">
      <c r="A16" s="13"/>
      <c r="E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1" customHeight="1" spans="2:2">
      <c r="B21" s="13"/>
    </row>
    <row r="22" customHeight="1" spans="2:2">
      <c r="B22" s="13"/>
    </row>
    <row r="24" customHeight="1" spans="2:2">
      <c r="B24" s="13"/>
    </row>
    <row r="25" customHeight="1" spans="2:2">
      <c r="B25" s="13"/>
    </row>
    <row r="27" customHeight="1" spans="2:2">
      <c r="B27" s="13"/>
    </row>
    <row r="28" customHeight="1" spans="2:2">
      <c r="B28" s="13"/>
    </row>
    <row r="29" customHeight="1" spans="4:4">
      <c r="D29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opLeftCell="A7" workbookViewId="0">
      <selection activeCell="A7" sqref="A7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490</v>
      </c>
      <c r="B1" s="64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33" spans="1:251">
      <c r="A2" s="67" t="s">
        <v>491</v>
      </c>
      <c r="B2" s="68"/>
      <c r="C2" s="69"/>
      <c r="D2" s="68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customHeight="1" spans="1:251">
      <c r="A3" s="68"/>
      <c r="B3" s="68"/>
      <c r="C3" s="69"/>
      <c r="D3" s="68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20"/>
      <c r="B4" s="70"/>
      <c r="C4" s="71"/>
      <c r="D4" s="21" t="s">
        <v>313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52" t="s">
        <v>314</v>
      </c>
      <c r="B5" s="52"/>
      <c r="C5" s="52" t="s">
        <v>315</v>
      </c>
      <c r="D5" s="52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4" t="s">
        <v>492</v>
      </c>
      <c r="B7" s="75">
        <v>2183.56</v>
      </c>
      <c r="C7" s="76" t="s">
        <v>325</v>
      </c>
      <c r="D7" s="77">
        <v>426.97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78" t="s">
        <v>493</v>
      </c>
      <c r="B8" s="79">
        <v>392.1</v>
      </c>
      <c r="C8" s="34" t="s">
        <v>327</v>
      </c>
      <c r="D8" s="80">
        <v>44.81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1" t="s">
        <v>494</v>
      </c>
      <c r="B9" s="75"/>
      <c r="C9" s="36" t="s">
        <v>368</v>
      </c>
      <c r="D9" s="80">
        <v>1.66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2" t="s">
        <v>495</v>
      </c>
      <c r="B10" s="83"/>
      <c r="C10" s="29" t="s">
        <v>374</v>
      </c>
      <c r="D10" s="80">
        <v>2061.89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2" t="s">
        <v>496</v>
      </c>
      <c r="B11" s="83"/>
      <c r="C11" s="49" t="s">
        <v>386</v>
      </c>
      <c r="D11" s="80">
        <v>40.33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2" t="s">
        <v>497</v>
      </c>
      <c r="B12" s="79"/>
      <c r="C12" s="40"/>
      <c r="D12" s="80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2"/>
      <c r="B13" s="27"/>
      <c r="C13" s="84"/>
      <c r="D13" s="80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2"/>
      <c r="B14" s="85"/>
      <c r="C14" s="84"/>
      <c r="D14" s="80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2"/>
      <c r="B15" s="85"/>
      <c r="C15" s="86"/>
      <c r="D15" s="80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2"/>
      <c r="B16" s="85"/>
      <c r="C16" s="86"/>
      <c r="D16" s="80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2"/>
      <c r="B17" s="85"/>
      <c r="C17" s="86"/>
      <c r="D17" s="80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7"/>
      <c r="B18" s="85"/>
      <c r="C18" s="86"/>
      <c r="D18" s="80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7"/>
      <c r="B19" s="85"/>
      <c r="C19" s="86"/>
      <c r="D19" s="80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7"/>
      <c r="B20" s="85"/>
      <c r="C20" s="86"/>
      <c r="D20" s="80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8"/>
      <c r="B21" s="85"/>
      <c r="C21" s="89"/>
      <c r="D21" s="90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91" t="s">
        <v>498</v>
      </c>
      <c r="B22" s="92">
        <f>SUM(B7:B17)</f>
        <v>2575.66</v>
      </c>
      <c r="C22" s="93" t="s">
        <v>499</v>
      </c>
      <c r="D22" s="90">
        <f>SUM(D7:D19)</f>
        <v>2575.66</v>
      </c>
      <c r="F22" s="1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251">
      <c r="A23" s="82" t="s">
        <v>500</v>
      </c>
      <c r="B23" s="92"/>
      <c r="C23" s="86" t="s">
        <v>501</v>
      </c>
      <c r="D23" s="90">
        <f>B25-D22</f>
        <v>0</v>
      </c>
      <c r="E23" s="13"/>
      <c r="F23" s="1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customHeight="1" spans="1:251">
      <c r="A24" s="82" t="s">
        <v>502</v>
      </c>
      <c r="B24" s="79"/>
      <c r="C24" s="94"/>
      <c r="D24" s="90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customHeight="1" spans="1:5">
      <c r="A25" s="95" t="s">
        <v>503</v>
      </c>
      <c r="B25" s="96">
        <f>B22+B23+B24</f>
        <v>2575.66</v>
      </c>
      <c r="C25" s="89" t="s">
        <v>504</v>
      </c>
      <c r="D25" s="90">
        <f>D22</f>
        <v>2575.66</v>
      </c>
      <c r="E25" s="13"/>
    </row>
    <row r="32" customHeight="1" spans="3:3">
      <c r="C32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showGridLines="0" showZeros="0" topLeftCell="A4" workbookViewId="0">
      <selection activeCell="A30" sqref="$A30:$XFD33"/>
    </sheetView>
  </sheetViews>
  <sheetFormatPr defaultColWidth="6.875" defaultRowHeight="12.75" customHeight="1"/>
  <cols>
    <col min="1" max="1" width="15.5" style="11" customWidth="1"/>
    <col min="2" max="2" width="44.6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505</v>
      </c>
      <c r="L1" s="61"/>
    </row>
    <row r="2" ht="27" customHeight="1" spans="1:12">
      <c r="A2" s="14" t="s">
        <v>506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0.1" customHeight="1" spans="1:1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ht="20.1" customHeight="1" spans="1:1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2" t="s">
        <v>313</v>
      </c>
    </row>
    <row r="5" ht="24" customHeight="1" spans="1:12">
      <c r="A5" s="52" t="s">
        <v>507</v>
      </c>
      <c r="B5" s="52"/>
      <c r="C5" s="53" t="s">
        <v>318</v>
      </c>
      <c r="D5" s="6" t="s">
        <v>502</v>
      </c>
      <c r="E5" s="6" t="s">
        <v>492</v>
      </c>
      <c r="F5" s="6" t="s">
        <v>493</v>
      </c>
      <c r="G5" s="6" t="s">
        <v>494</v>
      </c>
      <c r="H5" s="54" t="s">
        <v>495</v>
      </c>
      <c r="I5" s="53"/>
      <c r="J5" s="6" t="s">
        <v>496</v>
      </c>
      <c r="K5" s="6" t="s">
        <v>497</v>
      </c>
      <c r="L5" s="63" t="s">
        <v>500</v>
      </c>
    </row>
    <row r="6" ht="27" customHeight="1" spans="1:12">
      <c r="A6" s="55" t="s">
        <v>340</v>
      </c>
      <c r="B6" s="56" t="s">
        <v>341</v>
      </c>
      <c r="C6" s="22"/>
      <c r="D6" s="22"/>
      <c r="E6" s="22"/>
      <c r="F6" s="22"/>
      <c r="G6" s="22"/>
      <c r="H6" s="6" t="s">
        <v>508</v>
      </c>
      <c r="I6" s="6" t="s">
        <v>509</v>
      </c>
      <c r="J6" s="22"/>
      <c r="K6" s="22"/>
      <c r="L6" s="22"/>
    </row>
    <row r="7" ht="27" customHeight="1" spans="1:12">
      <c r="A7" s="57" t="s">
        <v>318</v>
      </c>
      <c r="B7" s="58"/>
      <c r="C7" s="22">
        <f>D7+E7+F7</f>
        <v>2575.66</v>
      </c>
      <c r="D7" s="22">
        <f>D8+D16+D21+D24+D34</f>
        <v>0</v>
      </c>
      <c r="E7" s="22">
        <f t="shared" ref="E7:F7" si="0">E8+E16+E21+E24+E34</f>
        <v>2183.56</v>
      </c>
      <c r="F7" s="22">
        <f t="shared" si="0"/>
        <v>392.1</v>
      </c>
      <c r="G7" s="22"/>
      <c r="H7" s="6"/>
      <c r="I7" s="6"/>
      <c r="J7" s="22"/>
      <c r="K7" s="22"/>
      <c r="L7" s="22"/>
    </row>
    <row r="8" ht="18.75" customHeight="1" spans="1:12">
      <c r="A8" s="28" t="s">
        <v>345</v>
      </c>
      <c r="B8" s="29" t="s">
        <v>346</v>
      </c>
      <c r="C8" s="22">
        <f t="shared" ref="C8:C36" si="1">D8+E8+F8</f>
        <v>426.97</v>
      </c>
      <c r="D8" s="31">
        <f>D9+D14</f>
        <v>0</v>
      </c>
      <c r="E8" s="31">
        <f>E9+E14</f>
        <v>108.73</v>
      </c>
      <c r="F8" s="31">
        <f>F9+F14</f>
        <v>318.24</v>
      </c>
      <c r="G8" s="31"/>
      <c r="H8" s="31"/>
      <c r="I8" s="31"/>
      <c r="J8" s="31"/>
      <c r="K8" s="31"/>
      <c r="L8" s="31"/>
    </row>
    <row r="9" ht="18.75" customHeight="1" spans="1:12">
      <c r="A9" s="28" t="s">
        <v>347</v>
      </c>
      <c r="B9" s="29" t="s">
        <v>348</v>
      </c>
      <c r="C9" s="22">
        <f t="shared" si="1"/>
        <v>108.73</v>
      </c>
      <c r="D9" s="31"/>
      <c r="E9" s="31">
        <f>SUM(E10:E13)</f>
        <v>108.73</v>
      </c>
      <c r="F9" s="31"/>
      <c r="G9" s="31"/>
      <c r="H9" s="31"/>
      <c r="I9" s="31"/>
      <c r="J9" s="31"/>
      <c r="K9" s="31"/>
      <c r="L9" s="31"/>
    </row>
    <row r="10" ht="18.75" customHeight="1" spans="1:12">
      <c r="A10" s="28" t="s">
        <v>349</v>
      </c>
      <c r="B10" s="29" t="s">
        <v>350</v>
      </c>
      <c r="C10" s="22">
        <f t="shared" si="1"/>
        <v>53.78</v>
      </c>
      <c r="D10" s="31"/>
      <c r="E10" s="32">
        <v>53.78</v>
      </c>
      <c r="F10" s="31"/>
      <c r="G10" s="31"/>
      <c r="H10" s="31"/>
      <c r="I10" s="31"/>
      <c r="J10" s="31"/>
      <c r="K10" s="31"/>
      <c r="L10" s="31"/>
    </row>
    <row r="11" ht="18.75" customHeight="1" spans="1:12">
      <c r="A11" s="28" t="s">
        <v>351</v>
      </c>
      <c r="B11" s="29" t="s">
        <v>352</v>
      </c>
      <c r="C11" s="22">
        <f t="shared" si="1"/>
        <v>13.93</v>
      </c>
      <c r="D11" s="32"/>
      <c r="E11" s="32">
        <v>13.93</v>
      </c>
      <c r="F11" s="32"/>
      <c r="G11" s="32"/>
      <c r="H11" s="32"/>
      <c r="I11" s="31"/>
      <c r="J11" s="31"/>
      <c r="K11" s="31"/>
      <c r="L11" s="31"/>
    </row>
    <row r="12" ht="18.75" customHeight="1" spans="1:12">
      <c r="A12" s="28" t="s">
        <v>353</v>
      </c>
      <c r="B12" s="29" t="s">
        <v>354</v>
      </c>
      <c r="C12" s="22">
        <f t="shared" si="1"/>
        <v>14.13</v>
      </c>
      <c r="D12" s="32"/>
      <c r="E12" s="32">
        <v>14.13</v>
      </c>
      <c r="F12" s="32"/>
      <c r="G12" s="32"/>
      <c r="H12" s="32"/>
      <c r="I12" s="32"/>
      <c r="J12" s="31"/>
      <c r="K12" s="31"/>
      <c r="L12" s="32"/>
    </row>
    <row r="13" ht="18.75" customHeight="1" spans="1:12">
      <c r="A13" s="28" t="s">
        <v>355</v>
      </c>
      <c r="B13" s="29" t="s">
        <v>356</v>
      </c>
      <c r="C13" s="22">
        <f t="shared" si="1"/>
        <v>26.89</v>
      </c>
      <c r="D13" s="32"/>
      <c r="E13" s="32">
        <v>26.89</v>
      </c>
      <c r="F13" s="32"/>
      <c r="G13" s="32"/>
      <c r="H13" s="32"/>
      <c r="I13" s="32"/>
      <c r="J13" s="31"/>
      <c r="K13" s="31"/>
      <c r="L13" s="31"/>
    </row>
    <row r="14" ht="18.75" customHeight="1" spans="1:12">
      <c r="A14" s="33" t="s">
        <v>510</v>
      </c>
      <c r="B14" s="34" t="s">
        <v>511</v>
      </c>
      <c r="C14" s="22">
        <v>318.24</v>
      </c>
      <c r="D14" s="32"/>
      <c r="E14" s="31"/>
      <c r="F14" s="32">
        <v>318.24</v>
      </c>
      <c r="G14" s="32"/>
      <c r="H14" s="32"/>
      <c r="I14" s="32"/>
      <c r="J14" s="31"/>
      <c r="K14" s="32"/>
      <c r="L14" s="32"/>
    </row>
    <row r="15" s="10" customFormat="1" ht="18.75" customHeight="1" spans="1:12">
      <c r="A15" s="35" t="s">
        <v>512</v>
      </c>
      <c r="B15" s="36" t="s">
        <v>513</v>
      </c>
      <c r="C15" s="59">
        <f t="shared" si="1"/>
        <v>318.24</v>
      </c>
      <c r="D15" s="39"/>
      <c r="E15" s="39"/>
      <c r="F15" s="39">
        <v>318.24</v>
      </c>
      <c r="G15" s="39"/>
      <c r="H15" s="39"/>
      <c r="I15" s="39"/>
      <c r="J15" s="39"/>
      <c r="K15" s="39"/>
      <c r="L15" s="39"/>
    </row>
    <row r="16" ht="18.75" customHeight="1" spans="1:12">
      <c r="A16" s="40" t="s">
        <v>357</v>
      </c>
      <c r="B16" s="29" t="s">
        <v>358</v>
      </c>
      <c r="C16" s="22">
        <f t="shared" si="1"/>
        <v>44.81</v>
      </c>
      <c r="D16" s="32"/>
      <c r="E16" s="32">
        <v>44.81</v>
      </c>
      <c r="F16" s="32"/>
      <c r="G16" s="32"/>
      <c r="H16" s="32"/>
      <c r="I16" s="31"/>
      <c r="J16" s="32"/>
      <c r="K16" s="32"/>
      <c r="L16" s="32"/>
    </row>
    <row r="17" ht="18.75" customHeight="1" spans="1:12">
      <c r="A17" s="40" t="s">
        <v>359</v>
      </c>
      <c r="B17" s="29" t="s">
        <v>360</v>
      </c>
      <c r="C17" s="22">
        <f t="shared" si="1"/>
        <v>44.81</v>
      </c>
      <c r="D17" s="32"/>
      <c r="E17" s="32">
        <f>SUM(E18:E20)</f>
        <v>44.81</v>
      </c>
      <c r="F17" s="32">
        <f>SUM(F18:F20)</f>
        <v>0</v>
      </c>
      <c r="G17" s="32"/>
      <c r="H17" s="32"/>
      <c r="I17" s="31"/>
      <c r="J17" s="32"/>
      <c r="K17" s="31"/>
      <c r="L17" s="32"/>
    </row>
    <row r="18" ht="18.75" customHeight="1" spans="1:12">
      <c r="A18" s="40" t="s">
        <v>361</v>
      </c>
      <c r="B18" s="29" t="s">
        <v>362</v>
      </c>
      <c r="C18" s="22">
        <f t="shared" si="1"/>
        <v>28.9</v>
      </c>
      <c r="D18" s="32"/>
      <c r="E18" s="32">
        <v>28.9</v>
      </c>
      <c r="F18" s="32"/>
      <c r="G18" s="32"/>
      <c r="H18" s="32"/>
      <c r="I18" s="32"/>
      <c r="J18" s="32"/>
      <c r="K18" s="32"/>
      <c r="L18" s="32"/>
    </row>
    <row r="19" ht="18.75" customHeight="1" spans="1:12">
      <c r="A19" s="40" t="s">
        <v>363</v>
      </c>
      <c r="B19" s="29" t="s">
        <v>364</v>
      </c>
      <c r="C19" s="22">
        <f t="shared" si="1"/>
        <v>3.03</v>
      </c>
      <c r="D19" s="32"/>
      <c r="E19" s="32">
        <v>3.03</v>
      </c>
      <c r="F19" s="31"/>
      <c r="G19" s="32"/>
      <c r="H19" s="32"/>
      <c r="I19" s="32"/>
      <c r="J19" s="32"/>
      <c r="K19" s="32"/>
      <c r="L19" s="32"/>
    </row>
    <row r="20" ht="18.75" customHeight="1" spans="1:12">
      <c r="A20" s="40" t="s">
        <v>365</v>
      </c>
      <c r="B20" s="29" t="s">
        <v>366</v>
      </c>
      <c r="C20" s="22">
        <f t="shared" si="1"/>
        <v>12.88</v>
      </c>
      <c r="D20" s="32"/>
      <c r="E20" s="32">
        <v>12.88</v>
      </c>
      <c r="F20" s="32"/>
      <c r="G20" s="32"/>
      <c r="H20" s="32"/>
      <c r="I20" s="32"/>
      <c r="J20" s="32"/>
      <c r="K20" s="32"/>
      <c r="L20" s="32"/>
    </row>
    <row r="21" s="10" customFormat="1" ht="18.75" customHeight="1" spans="1:12">
      <c r="A21" s="42" t="s">
        <v>367</v>
      </c>
      <c r="B21" s="36" t="s">
        <v>368</v>
      </c>
      <c r="C21" s="59">
        <f t="shared" si="1"/>
        <v>1.66</v>
      </c>
      <c r="D21" s="39"/>
      <c r="E21" s="39">
        <v>1.66</v>
      </c>
      <c r="F21" s="39"/>
      <c r="G21" s="39"/>
      <c r="H21" s="39"/>
      <c r="I21" s="39"/>
      <c r="J21" s="39"/>
      <c r="K21" s="39"/>
      <c r="L21" s="39"/>
    </row>
    <row r="22" s="10" customFormat="1" ht="18.75" customHeight="1" spans="1:12">
      <c r="A22" s="42" t="s">
        <v>369</v>
      </c>
      <c r="B22" s="36" t="s">
        <v>370</v>
      </c>
      <c r="C22" s="59">
        <f t="shared" si="1"/>
        <v>1.66</v>
      </c>
      <c r="D22" s="39"/>
      <c r="E22" s="39">
        <v>1.66</v>
      </c>
      <c r="F22" s="39"/>
      <c r="G22" s="39"/>
      <c r="H22" s="39"/>
      <c r="I22" s="39"/>
      <c r="J22" s="39"/>
      <c r="K22" s="39"/>
      <c r="L22" s="39"/>
    </row>
    <row r="23" s="10" customFormat="1" ht="18.75" customHeight="1" spans="1:12">
      <c r="A23" s="42" t="s">
        <v>371</v>
      </c>
      <c r="B23" s="36" t="s">
        <v>372</v>
      </c>
      <c r="C23" s="59">
        <f t="shared" si="1"/>
        <v>1.66</v>
      </c>
      <c r="D23" s="39"/>
      <c r="E23" s="39">
        <v>1.66</v>
      </c>
      <c r="F23" s="39"/>
      <c r="G23" s="39"/>
      <c r="H23" s="39"/>
      <c r="I23" s="39"/>
      <c r="J23" s="39"/>
      <c r="K23" s="39"/>
      <c r="L23" s="39"/>
    </row>
    <row r="24" ht="18.75" customHeight="1" spans="1:12">
      <c r="A24" s="40" t="s">
        <v>373</v>
      </c>
      <c r="B24" s="29" t="s">
        <v>374</v>
      </c>
      <c r="C24" s="22">
        <f t="shared" si="1"/>
        <v>2061.89</v>
      </c>
      <c r="D24" s="32">
        <f>D25+D30+D32</f>
        <v>0</v>
      </c>
      <c r="E24" s="32">
        <f>E25+E30+E32</f>
        <v>1988.03</v>
      </c>
      <c r="F24" s="32">
        <f>F25+F30+F32</f>
        <v>73.86</v>
      </c>
      <c r="G24" s="32"/>
      <c r="H24" s="32"/>
      <c r="I24" s="32"/>
      <c r="J24" s="32"/>
      <c r="K24" s="32"/>
      <c r="L24" s="32"/>
    </row>
    <row r="25" ht="18.75" customHeight="1" spans="1:12">
      <c r="A25" s="60" t="s">
        <v>375</v>
      </c>
      <c r="B25" s="49" t="s">
        <v>376</v>
      </c>
      <c r="C25" s="22">
        <f t="shared" si="1"/>
        <v>1988.03</v>
      </c>
      <c r="D25" s="32">
        <f>SUM(D26:D29)</f>
        <v>0</v>
      </c>
      <c r="E25" s="32">
        <f>SUM(E26:E29)</f>
        <v>1988.03</v>
      </c>
      <c r="F25" s="32"/>
      <c r="G25" s="32"/>
      <c r="H25" s="32"/>
      <c r="I25" s="32"/>
      <c r="J25" s="32"/>
      <c r="K25" s="32"/>
      <c r="L25" s="32"/>
    </row>
    <row r="26" ht="18.75" customHeight="1" spans="1:12">
      <c r="A26" s="48" t="s">
        <v>377</v>
      </c>
      <c r="B26" s="49" t="s">
        <v>378</v>
      </c>
      <c r="C26" s="22">
        <f t="shared" si="1"/>
        <v>1307.95</v>
      </c>
      <c r="D26" s="32"/>
      <c r="E26" s="32">
        <v>1307.95</v>
      </c>
      <c r="F26" s="32"/>
      <c r="G26" s="32"/>
      <c r="H26" s="32"/>
      <c r="I26" s="32"/>
      <c r="J26" s="32"/>
      <c r="K26" s="32"/>
      <c r="L26" s="32"/>
    </row>
    <row r="27" s="10" customFormat="1" ht="18.75" customHeight="1" spans="1:12">
      <c r="A27" s="47" t="s">
        <v>379</v>
      </c>
      <c r="B27" s="46" t="s">
        <v>380</v>
      </c>
      <c r="C27" s="59">
        <f t="shared" si="1"/>
        <v>100</v>
      </c>
      <c r="D27" s="39"/>
      <c r="E27" s="39">
        <v>100</v>
      </c>
      <c r="F27" s="39"/>
      <c r="G27" s="39"/>
      <c r="H27" s="39"/>
      <c r="I27" s="39"/>
      <c r="J27" s="39"/>
      <c r="K27" s="39"/>
      <c r="L27" s="39"/>
    </row>
    <row r="28" ht="18.75" customHeight="1" spans="1:12">
      <c r="A28" s="48" t="s">
        <v>381</v>
      </c>
      <c r="B28" s="49" t="s">
        <v>382</v>
      </c>
      <c r="C28" s="22">
        <f t="shared" si="1"/>
        <v>500</v>
      </c>
      <c r="D28" s="32"/>
      <c r="E28" s="32">
        <v>500</v>
      </c>
      <c r="F28" s="32"/>
      <c r="G28" s="32"/>
      <c r="H28" s="32"/>
      <c r="I28" s="32"/>
      <c r="J28" s="32"/>
      <c r="K28" s="32"/>
      <c r="L28" s="32"/>
    </row>
    <row r="29" ht="18.75" customHeight="1" spans="1:12">
      <c r="A29" s="48" t="s">
        <v>383</v>
      </c>
      <c r="B29" s="49" t="s">
        <v>384</v>
      </c>
      <c r="C29" s="22">
        <f t="shared" si="1"/>
        <v>80.08</v>
      </c>
      <c r="D29" s="32"/>
      <c r="E29" s="32">
        <v>80.08</v>
      </c>
      <c r="F29" s="32"/>
      <c r="G29" s="32"/>
      <c r="H29" s="32"/>
      <c r="I29" s="32"/>
      <c r="J29" s="32"/>
      <c r="K29" s="32"/>
      <c r="L29" s="32"/>
    </row>
    <row r="30" s="10" customFormat="1" ht="18.75" customHeight="1" spans="1:12">
      <c r="A30" s="47" t="s">
        <v>514</v>
      </c>
      <c r="B30" s="46" t="s">
        <v>515</v>
      </c>
      <c r="C30" s="59">
        <f t="shared" si="1"/>
        <v>52</v>
      </c>
      <c r="D30" s="39"/>
      <c r="E30" s="39"/>
      <c r="F30" s="39">
        <v>52</v>
      </c>
      <c r="G30" s="39"/>
      <c r="H30" s="39"/>
      <c r="I30" s="39"/>
      <c r="J30" s="39"/>
      <c r="K30" s="39"/>
      <c r="L30" s="39"/>
    </row>
    <row r="31" s="10" customFormat="1" ht="18.75" customHeight="1" spans="1:12">
      <c r="A31" s="47" t="s">
        <v>516</v>
      </c>
      <c r="B31" s="46" t="s">
        <v>517</v>
      </c>
      <c r="C31" s="59">
        <f t="shared" si="1"/>
        <v>52</v>
      </c>
      <c r="D31" s="39"/>
      <c r="E31" s="39"/>
      <c r="F31" s="39">
        <v>52</v>
      </c>
      <c r="G31" s="39"/>
      <c r="H31" s="39"/>
      <c r="I31" s="39"/>
      <c r="J31" s="39"/>
      <c r="K31" s="39"/>
      <c r="L31" s="39"/>
    </row>
    <row r="32" s="10" customFormat="1" ht="18.75" customHeight="1" spans="1:12">
      <c r="A32" s="47" t="s">
        <v>518</v>
      </c>
      <c r="B32" s="46" t="s">
        <v>519</v>
      </c>
      <c r="C32" s="59">
        <f t="shared" si="1"/>
        <v>21.86</v>
      </c>
      <c r="D32" s="39"/>
      <c r="E32" s="39"/>
      <c r="F32" s="39">
        <v>21.86</v>
      </c>
      <c r="G32" s="39"/>
      <c r="H32" s="39"/>
      <c r="I32" s="39"/>
      <c r="J32" s="39"/>
      <c r="K32" s="39"/>
      <c r="L32" s="39"/>
    </row>
    <row r="33" s="10" customFormat="1" ht="18.75" customHeight="1" spans="1:12">
      <c r="A33" s="47" t="s">
        <v>520</v>
      </c>
      <c r="B33" s="46" t="s">
        <v>521</v>
      </c>
      <c r="C33" s="59">
        <f t="shared" si="1"/>
        <v>21.86</v>
      </c>
      <c r="D33" s="39"/>
      <c r="E33" s="39"/>
      <c r="F33" s="39">
        <v>21.86</v>
      </c>
      <c r="G33" s="39"/>
      <c r="H33" s="39"/>
      <c r="I33" s="39"/>
      <c r="J33" s="39"/>
      <c r="K33" s="39"/>
      <c r="L33" s="39"/>
    </row>
    <row r="34" ht="18.75" customHeight="1" spans="1:12">
      <c r="A34" s="48" t="s">
        <v>385</v>
      </c>
      <c r="B34" s="49" t="s">
        <v>386</v>
      </c>
      <c r="C34" s="22">
        <f t="shared" si="1"/>
        <v>40.33</v>
      </c>
      <c r="D34" s="32"/>
      <c r="E34" s="32">
        <v>40.33</v>
      </c>
      <c r="F34" s="32"/>
      <c r="G34" s="32"/>
      <c r="H34" s="32"/>
      <c r="I34" s="32"/>
      <c r="J34" s="32"/>
      <c r="K34" s="32"/>
      <c r="L34" s="32"/>
    </row>
    <row r="35" ht="18.75" customHeight="1" spans="1:12">
      <c r="A35" s="48" t="s">
        <v>387</v>
      </c>
      <c r="B35" s="49" t="s">
        <v>388</v>
      </c>
      <c r="C35" s="22">
        <f t="shared" si="1"/>
        <v>40.33</v>
      </c>
      <c r="D35" s="32"/>
      <c r="E35" s="32">
        <v>40.33</v>
      </c>
      <c r="F35" s="32"/>
      <c r="G35" s="32"/>
      <c r="H35" s="32"/>
      <c r="I35" s="32"/>
      <c r="J35" s="32"/>
      <c r="K35" s="32"/>
      <c r="L35" s="32"/>
    </row>
    <row r="36" ht="18.75" customHeight="1" spans="1:12">
      <c r="A36" s="48" t="s">
        <v>389</v>
      </c>
      <c r="B36" s="49" t="s">
        <v>390</v>
      </c>
      <c r="C36" s="6">
        <f t="shared" si="1"/>
        <v>40.33</v>
      </c>
      <c r="D36" s="32"/>
      <c r="E36" s="32">
        <v>40.33</v>
      </c>
      <c r="F36" s="32"/>
      <c r="G36" s="32"/>
      <c r="H36" s="32"/>
      <c r="I36" s="32"/>
      <c r="J36" s="32"/>
      <c r="K36" s="32"/>
      <c r="L36" s="3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0.984251968503937" header="0.511811023622047" footer="0.511811023622047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A29" sqref="$A29:$XFD32"/>
    </sheetView>
  </sheetViews>
  <sheetFormatPr defaultColWidth="6.875" defaultRowHeight="12.75" customHeight="1"/>
  <cols>
    <col min="1" max="1" width="15.25" style="11" customWidth="1"/>
    <col min="2" max="2" width="36.875" style="11" customWidth="1"/>
    <col min="3" max="8" width="18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522</v>
      </c>
      <c r="B1" s="13"/>
    </row>
    <row r="2" ht="33" spans="1:8">
      <c r="A2" s="14" t="s">
        <v>523</v>
      </c>
      <c r="B2" s="15"/>
      <c r="C2" s="15"/>
      <c r="D2" s="15"/>
      <c r="E2" s="15"/>
      <c r="F2" s="15"/>
      <c r="G2" s="15"/>
      <c r="H2" s="16"/>
    </row>
    <row r="3" ht="20.1" customHeight="1" spans="1:8">
      <c r="A3" s="17"/>
      <c r="B3" s="18"/>
      <c r="C3" s="15"/>
      <c r="D3" s="15"/>
      <c r="E3" s="15"/>
      <c r="F3" s="15"/>
      <c r="G3" s="15"/>
      <c r="H3" s="16"/>
    </row>
    <row r="4" ht="20.1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340</v>
      </c>
      <c r="B5" s="6" t="s">
        <v>341</v>
      </c>
      <c r="C5" s="6" t="s">
        <v>318</v>
      </c>
      <c r="D5" s="22" t="s">
        <v>343</v>
      </c>
      <c r="E5" s="6" t="s">
        <v>344</v>
      </c>
      <c r="F5" s="6" t="s">
        <v>524</v>
      </c>
      <c r="G5" s="6" t="s">
        <v>525</v>
      </c>
      <c r="H5" s="6" t="s">
        <v>526</v>
      </c>
    </row>
    <row r="6" ht="27" customHeight="1" spans="1:8">
      <c r="A6" s="23" t="s">
        <v>318</v>
      </c>
      <c r="B6" s="24"/>
      <c r="C6" s="25">
        <f>D6+E6</f>
        <v>2575.66</v>
      </c>
      <c r="D6" s="26">
        <f>D7+D15+D20+D23+D33</f>
        <v>905.4</v>
      </c>
      <c r="E6" s="26">
        <f>E7+E15+E20+E23+E33</f>
        <v>1670.26</v>
      </c>
      <c r="F6" s="27"/>
      <c r="G6" s="27"/>
      <c r="H6" s="27"/>
    </row>
    <row r="7" ht="18" customHeight="1" spans="1:8">
      <c r="A7" s="28" t="s">
        <v>345</v>
      </c>
      <c r="B7" s="29" t="s">
        <v>346</v>
      </c>
      <c r="C7" s="25">
        <f t="shared" ref="C7:C35" si="0">D7+E7</f>
        <v>426.97</v>
      </c>
      <c r="D7" s="30">
        <v>108.73</v>
      </c>
      <c r="E7" s="30">
        <f>E8+E13</f>
        <v>318.24</v>
      </c>
      <c r="F7" s="31"/>
      <c r="G7" s="31"/>
      <c r="H7" s="31"/>
    </row>
    <row r="8" ht="18" customHeight="1" spans="1:8">
      <c r="A8" s="28" t="s">
        <v>347</v>
      </c>
      <c r="B8" s="29" t="s">
        <v>348</v>
      </c>
      <c r="C8" s="25">
        <f t="shared" si="0"/>
        <v>108.73</v>
      </c>
      <c r="D8" s="30">
        <v>108.73</v>
      </c>
      <c r="E8" s="30"/>
      <c r="F8" s="31"/>
      <c r="G8" s="31"/>
      <c r="H8" s="31"/>
    </row>
    <row r="9" ht="18" customHeight="1" spans="1:8">
      <c r="A9" s="28" t="s">
        <v>349</v>
      </c>
      <c r="B9" s="29" t="s">
        <v>350</v>
      </c>
      <c r="C9" s="25">
        <f t="shared" si="0"/>
        <v>53.78</v>
      </c>
      <c r="D9" s="30">
        <v>53.78</v>
      </c>
      <c r="E9" s="30"/>
      <c r="F9" s="31"/>
      <c r="G9" s="31"/>
      <c r="H9" s="31"/>
    </row>
    <row r="10" ht="18" customHeight="1" spans="1:9">
      <c r="A10" s="28" t="s">
        <v>351</v>
      </c>
      <c r="B10" s="29" t="s">
        <v>352</v>
      </c>
      <c r="C10" s="25">
        <f t="shared" si="0"/>
        <v>13.93</v>
      </c>
      <c r="D10" s="30">
        <v>13.93</v>
      </c>
      <c r="E10" s="30"/>
      <c r="F10" s="31"/>
      <c r="G10" s="31"/>
      <c r="H10" s="31"/>
      <c r="I10" s="13"/>
    </row>
    <row r="11" ht="18" customHeight="1" spans="1:8">
      <c r="A11" s="28" t="s">
        <v>353</v>
      </c>
      <c r="B11" s="29" t="s">
        <v>354</v>
      </c>
      <c r="C11" s="25">
        <f t="shared" si="0"/>
        <v>14.13</v>
      </c>
      <c r="D11" s="30">
        <v>14.13</v>
      </c>
      <c r="E11" s="30"/>
      <c r="F11" s="31"/>
      <c r="G11" s="31"/>
      <c r="H11" s="31"/>
    </row>
    <row r="12" ht="18" customHeight="1" spans="1:8">
      <c r="A12" s="28" t="s">
        <v>355</v>
      </c>
      <c r="B12" s="29" t="s">
        <v>356</v>
      </c>
      <c r="C12" s="25">
        <f t="shared" si="0"/>
        <v>26.89</v>
      </c>
      <c r="D12" s="30">
        <v>26.89</v>
      </c>
      <c r="E12" s="30"/>
      <c r="F12" s="31"/>
      <c r="G12" s="31"/>
      <c r="H12" s="32"/>
    </row>
    <row r="13" ht="18" customHeight="1" spans="1:9">
      <c r="A13" s="33" t="s">
        <v>510</v>
      </c>
      <c r="B13" s="34" t="s">
        <v>511</v>
      </c>
      <c r="C13" s="25">
        <f t="shared" si="0"/>
        <v>318.24</v>
      </c>
      <c r="D13" s="30"/>
      <c r="E13" s="30">
        <v>318.24</v>
      </c>
      <c r="F13" s="31"/>
      <c r="G13" s="31"/>
      <c r="H13" s="32"/>
      <c r="I13" s="13"/>
    </row>
    <row r="14" s="10" customFormat="1" ht="18" customHeight="1" spans="1:8">
      <c r="A14" s="35" t="s">
        <v>512</v>
      </c>
      <c r="B14" s="36" t="s">
        <v>513</v>
      </c>
      <c r="C14" s="37">
        <f t="shared" si="0"/>
        <v>318.24</v>
      </c>
      <c r="D14" s="38"/>
      <c r="E14" s="38">
        <v>318.24</v>
      </c>
      <c r="F14" s="39"/>
      <c r="G14" s="39"/>
      <c r="H14" s="39"/>
    </row>
    <row r="15" ht="18" customHeight="1" spans="1:8">
      <c r="A15" s="40" t="s">
        <v>357</v>
      </c>
      <c r="B15" s="29" t="s">
        <v>358</v>
      </c>
      <c r="C15" s="25">
        <f t="shared" si="0"/>
        <v>44.81</v>
      </c>
      <c r="D15" s="41">
        <v>44.81</v>
      </c>
      <c r="E15" s="41"/>
      <c r="F15" s="31"/>
      <c r="G15" s="31"/>
      <c r="H15" s="32"/>
    </row>
    <row r="16" ht="18" customHeight="1" spans="1:8">
      <c r="A16" s="40" t="s">
        <v>359</v>
      </c>
      <c r="B16" s="29" t="s">
        <v>360</v>
      </c>
      <c r="C16" s="25">
        <f t="shared" si="0"/>
        <v>44.81</v>
      </c>
      <c r="D16" s="41">
        <f>SUM(D17:D19)</f>
        <v>44.81</v>
      </c>
      <c r="E16" s="41"/>
      <c r="F16" s="31"/>
      <c r="G16" s="32"/>
      <c r="H16" s="32"/>
    </row>
    <row r="17" ht="18" customHeight="1" spans="1:8">
      <c r="A17" s="40" t="s">
        <v>361</v>
      </c>
      <c r="B17" s="29" t="s">
        <v>362</v>
      </c>
      <c r="C17" s="25">
        <f t="shared" si="0"/>
        <v>28.9</v>
      </c>
      <c r="D17" s="41">
        <v>28.9</v>
      </c>
      <c r="E17" s="41"/>
      <c r="F17" s="32"/>
      <c r="G17" s="32"/>
      <c r="H17" s="31"/>
    </row>
    <row r="18" ht="18" customHeight="1" spans="1:8">
      <c r="A18" s="40" t="s">
        <v>363</v>
      </c>
      <c r="B18" s="29" t="s">
        <v>364</v>
      </c>
      <c r="C18" s="25">
        <f t="shared" si="0"/>
        <v>3.03</v>
      </c>
      <c r="D18" s="41">
        <v>3.03</v>
      </c>
      <c r="E18" s="30"/>
      <c r="F18" s="32"/>
      <c r="G18" s="32"/>
      <c r="H18" s="32"/>
    </row>
    <row r="19" ht="18" customHeight="1" spans="1:8">
      <c r="A19" s="40" t="s">
        <v>365</v>
      </c>
      <c r="B19" s="29" t="s">
        <v>366</v>
      </c>
      <c r="C19" s="25">
        <f t="shared" si="0"/>
        <v>12.88</v>
      </c>
      <c r="D19" s="41">
        <v>12.88</v>
      </c>
      <c r="E19" s="41"/>
      <c r="F19" s="31"/>
      <c r="G19" s="32"/>
      <c r="H19" s="32"/>
    </row>
    <row r="20" s="10" customFormat="1" ht="18" customHeight="1" spans="1:8">
      <c r="A20" s="42" t="s">
        <v>367</v>
      </c>
      <c r="B20" s="36" t="s">
        <v>368</v>
      </c>
      <c r="C20" s="37">
        <f t="shared" si="0"/>
        <v>1.66</v>
      </c>
      <c r="D20" s="38"/>
      <c r="E20" s="38">
        <v>1.66</v>
      </c>
      <c r="F20" s="39"/>
      <c r="G20" s="39"/>
      <c r="H20" s="39"/>
    </row>
    <row r="21" s="10" customFormat="1" ht="18" customHeight="1" spans="1:8">
      <c r="A21" s="42" t="s">
        <v>369</v>
      </c>
      <c r="B21" s="36" t="s">
        <v>370</v>
      </c>
      <c r="C21" s="37">
        <f t="shared" si="0"/>
        <v>1.66</v>
      </c>
      <c r="D21" s="38"/>
      <c r="E21" s="38">
        <v>1.66</v>
      </c>
      <c r="F21" s="39"/>
      <c r="G21" s="39"/>
      <c r="H21" s="39"/>
    </row>
    <row r="22" s="10" customFormat="1" ht="18" customHeight="1" spans="1:8">
      <c r="A22" s="42" t="s">
        <v>371</v>
      </c>
      <c r="B22" s="36" t="s">
        <v>372</v>
      </c>
      <c r="C22" s="37">
        <f t="shared" si="0"/>
        <v>1.66</v>
      </c>
      <c r="D22" s="38"/>
      <c r="E22" s="38">
        <v>1.66</v>
      </c>
      <c r="F22" s="39"/>
      <c r="G22" s="39"/>
      <c r="H22" s="39"/>
    </row>
    <row r="23" s="10" customFormat="1" ht="18" customHeight="1" spans="1:8">
      <c r="A23" s="43" t="s">
        <v>373</v>
      </c>
      <c r="B23" s="44" t="s">
        <v>374</v>
      </c>
      <c r="C23" s="37">
        <f t="shared" si="0"/>
        <v>2061.89</v>
      </c>
      <c r="D23" s="38">
        <f>D24+D29+D31</f>
        <v>711.53</v>
      </c>
      <c r="E23" s="38">
        <f>E24+E29+E31</f>
        <v>1350.36</v>
      </c>
      <c r="F23" s="39"/>
      <c r="G23" s="39"/>
      <c r="H23" s="39"/>
    </row>
    <row r="24" s="10" customFormat="1" ht="18" customHeight="1" spans="1:8">
      <c r="A24" s="45" t="s">
        <v>375</v>
      </c>
      <c r="B24" s="46" t="s">
        <v>376</v>
      </c>
      <c r="C24" s="37">
        <f t="shared" si="0"/>
        <v>1988.03</v>
      </c>
      <c r="D24" s="38">
        <f>SUM(D25:D28)</f>
        <v>711.53</v>
      </c>
      <c r="E24" s="38">
        <f>SUM(E25:E28)</f>
        <v>1276.5</v>
      </c>
      <c r="F24" s="39"/>
      <c r="G24" s="39"/>
      <c r="H24" s="39"/>
    </row>
    <row r="25" s="10" customFormat="1" ht="18" customHeight="1" spans="1:8">
      <c r="A25" s="47" t="s">
        <v>377</v>
      </c>
      <c r="B25" s="46" t="s">
        <v>378</v>
      </c>
      <c r="C25" s="37">
        <f t="shared" si="0"/>
        <v>1307.95</v>
      </c>
      <c r="D25" s="38">
        <v>631.45</v>
      </c>
      <c r="E25" s="38">
        <v>676.5</v>
      </c>
      <c r="F25" s="39"/>
      <c r="G25" s="39"/>
      <c r="H25" s="39"/>
    </row>
    <row r="26" s="10" customFormat="1" ht="18" customHeight="1" spans="1:8">
      <c r="A26" s="47" t="s">
        <v>379</v>
      </c>
      <c r="B26" s="46" t="s">
        <v>380</v>
      </c>
      <c r="C26" s="37">
        <f t="shared" si="0"/>
        <v>100</v>
      </c>
      <c r="D26" s="38"/>
      <c r="E26" s="38">
        <v>100</v>
      </c>
      <c r="F26" s="39"/>
      <c r="G26" s="39"/>
      <c r="H26" s="39"/>
    </row>
    <row r="27" ht="18" customHeight="1" spans="1:8">
      <c r="A27" s="48" t="s">
        <v>381</v>
      </c>
      <c r="B27" s="49" t="s">
        <v>382</v>
      </c>
      <c r="C27" s="25">
        <f t="shared" si="0"/>
        <v>500</v>
      </c>
      <c r="D27" s="41"/>
      <c r="E27" s="41">
        <v>500</v>
      </c>
      <c r="F27" s="32"/>
      <c r="G27" s="32"/>
      <c r="H27" s="32"/>
    </row>
    <row r="28" ht="18" customHeight="1" spans="1:8">
      <c r="A28" s="48" t="s">
        <v>383</v>
      </c>
      <c r="B28" s="49" t="s">
        <v>384</v>
      </c>
      <c r="C28" s="25">
        <f t="shared" si="0"/>
        <v>80.08</v>
      </c>
      <c r="D28" s="41">
        <v>80.08</v>
      </c>
      <c r="E28" s="41"/>
      <c r="F28" s="32"/>
      <c r="G28" s="32"/>
      <c r="H28" s="32"/>
    </row>
    <row r="29" s="10" customFormat="1" ht="18" customHeight="1" spans="1:8">
      <c r="A29" s="47" t="s">
        <v>514</v>
      </c>
      <c r="B29" s="46" t="s">
        <v>515</v>
      </c>
      <c r="C29" s="37">
        <f t="shared" si="0"/>
        <v>52</v>
      </c>
      <c r="D29" s="38"/>
      <c r="E29" s="38">
        <v>52</v>
      </c>
      <c r="F29" s="39"/>
      <c r="G29" s="39"/>
      <c r="H29" s="39"/>
    </row>
    <row r="30" s="10" customFormat="1" ht="18" customHeight="1" spans="1:8">
      <c r="A30" s="47" t="s">
        <v>516</v>
      </c>
      <c r="B30" s="46" t="s">
        <v>517</v>
      </c>
      <c r="C30" s="37">
        <f t="shared" si="0"/>
        <v>52</v>
      </c>
      <c r="D30" s="38"/>
      <c r="E30" s="38">
        <v>52</v>
      </c>
      <c r="F30" s="39"/>
      <c r="G30" s="39"/>
      <c r="H30" s="39"/>
    </row>
    <row r="31" s="10" customFormat="1" ht="18" customHeight="1" spans="1:8">
      <c r="A31" s="47" t="s">
        <v>518</v>
      </c>
      <c r="B31" s="46" t="s">
        <v>519</v>
      </c>
      <c r="C31" s="37">
        <f t="shared" si="0"/>
        <v>21.86</v>
      </c>
      <c r="D31" s="38"/>
      <c r="E31" s="38">
        <v>21.86</v>
      </c>
      <c r="F31" s="39"/>
      <c r="G31" s="39"/>
      <c r="H31" s="39"/>
    </row>
    <row r="32" s="10" customFormat="1" ht="18" customHeight="1" spans="1:8">
      <c r="A32" s="47" t="s">
        <v>520</v>
      </c>
      <c r="B32" s="46" t="s">
        <v>521</v>
      </c>
      <c r="C32" s="37">
        <f t="shared" si="0"/>
        <v>21.86</v>
      </c>
      <c r="D32" s="38"/>
      <c r="E32" s="38">
        <v>21.86</v>
      </c>
      <c r="F32" s="39"/>
      <c r="G32" s="39"/>
      <c r="H32" s="39"/>
    </row>
    <row r="33" ht="18" customHeight="1" spans="1:8">
      <c r="A33" s="48" t="s">
        <v>385</v>
      </c>
      <c r="B33" s="49" t="s">
        <v>386</v>
      </c>
      <c r="C33" s="25">
        <f t="shared" si="0"/>
        <v>40.33</v>
      </c>
      <c r="D33" s="41">
        <v>40.33</v>
      </c>
      <c r="E33" s="41"/>
      <c r="F33" s="32"/>
      <c r="G33" s="32"/>
      <c r="H33" s="32"/>
    </row>
    <row r="34" ht="18" customHeight="1" spans="1:8">
      <c r="A34" s="48" t="s">
        <v>387</v>
      </c>
      <c r="B34" s="49" t="s">
        <v>388</v>
      </c>
      <c r="C34" s="25">
        <f t="shared" si="0"/>
        <v>40.33</v>
      </c>
      <c r="D34" s="41">
        <v>40.33</v>
      </c>
      <c r="E34" s="41"/>
      <c r="F34" s="32"/>
      <c r="G34" s="32"/>
      <c r="H34" s="32"/>
    </row>
    <row r="35" ht="18" customHeight="1" spans="1:8">
      <c r="A35" s="48" t="s">
        <v>389</v>
      </c>
      <c r="B35" s="49" t="s">
        <v>390</v>
      </c>
      <c r="C35" s="25">
        <f t="shared" si="0"/>
        <v>40.33</v>
      </c>
      <c r="D35" s="41">
        <v>40.33</v>
      </c>
      <c r="E35" s="41"/>
      <c r="F35" s="32"/>
      <c r="G35" s="32"/>
      <c r="H35" s="32"/>
    </row>
  </sheetData>
  <mergeCells count="1">
    <mergeCell ref="A6:B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2022-07-25T07:42:40Z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