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<sst xmlns="http://schemas.openxmlformats.org/spreadsheetml/2006/main" count="1441" uniqueCount="511">
  <si>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</si>
  <si>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</si>
  <si>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</si>
  <si>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</si>
  <si>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</si>
  <si>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</si>
  <si>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</si>
  <si>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</si>
  <si>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</si>
  <si>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</si>
  <si>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</si>
  <si>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</si>
  <si>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</si>
  <si>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</si>
  <si>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</si>
  <si>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</si>
  <si>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</si>
  <si>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</si>
  <si>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</si>
  <si>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</si>
  <si>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</si>
  <si>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</si>
  <si>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</si>
  <si>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</si>
  <si>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</si>
  <si>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</si>
  <si>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</si>
  <si>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</si>
  <si>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</si>
  <si>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</si>
  <si>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</si>
  <si>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</si>
  <si>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</si>
  <si>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</si>
  <si>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</si>
  <si>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</si>
  <si>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</si>
  <si>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</si>
  <si>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</si>
  <si>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</si>
  <si>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</si>
  <si>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</si>
  <si>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</si>
  <si>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</si>
  <si>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</si>
  <si>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</si>
  <si>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</si>
  <si>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</si>
  <si>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</si>
  <si>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</si>
  <si>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</si>
  <si>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</si>
  <si>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</si>
  <si>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</si>
  <si>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</si>
  <si>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</si>
  <si>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</si>
  <si>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</si>
  <si>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</si>
  <si>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</si>
  <si>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</si>
  <si>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</si>
  <si>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</si>
  <si>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</si>
  <si>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</si>
  <si>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</si>
  <si>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</si>
  <si>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</si>
  <si>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</si>
  <si>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</si>
  <si>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</si>
  <si>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</si>
  <si>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</si>
  <si>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</si>
  <si>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</si>
  <si>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</si>
  <si>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</si>
  <si>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</si>
  <si>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</si>
  <si>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</si>
  <si>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</si>
  <si>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</si>
  <si>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</si>
  <si>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</si>
  <si>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</si>
  <si>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</si>
  <si>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</si>
  <si>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</si>
  <si>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</si>
  <si>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</si>
  <si>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</si>
  <si>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</si>
  <si>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</si>
  <si>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</si>
  <si>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</si>
  <si>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</si>
  <si>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</si>
  <si>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</si>
  <si>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</si>
  <si>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</si>
  <si>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</si>
  <si>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</si>
  <si>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</si>
  <si>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</si>
  <si>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</si>
  <si>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</si>
  <si>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</si>
  <si>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</si>
  <si>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</si>
  <si>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</si>
  <si>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</si>
  <si>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</si>
  <si>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</si>
  <si>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</si>
  <si>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</si>
  <si>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</si>
  <si>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</si>
  <si>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</si>
  <si>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</si>
  <si>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</si>
  <si>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</si>
  <si>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</si>
  <si>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</si>
  <si>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</si>
  <si>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</si>
  <si>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</si>
  <si>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</si>
  <si>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</si>
  <si>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</si>
  <si>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</si>
  <si>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</si>
  <si>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</si>
  <si>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</si>
  <si>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</si>
  <si>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</si>
  <si>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</si>
  <si>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</si>
  <si>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</si>
  <si>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</si>
  <si>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</si>
  <si>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</si>
  <si>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</si>
  <si>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</si>
  <si>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</si>
  <si>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</si>
  <si>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</si>
  <si>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</si>
  <si>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</si>
  <si>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</si>
  <si>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</si>
  <si>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</si>
  <si>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</si>
  <si>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</si>
  <si>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</si>
  <si>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</si>
  <si>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</si>
  <si>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</si>
  <si>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</si>
  <si>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</si>
  <si>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</si>
  <si>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</si>
  <si>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</si>
  <si>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</si>
  <si>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</si>
  <si>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</si>
  <si>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</si>
  <si>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</si>
  <si>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</si>
  <si>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</si>
  <si>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</si>
  <si>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</si>
  <si>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</si>
  <si>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</si>
  <si>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</si>
  <si>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</si>
  <si>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</si>
  <si>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</si>
  <si>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</si>
  <si>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</si>
  <si>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</si>
  <si>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</si>
  <si>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</si>
  <si>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</si>
  <si>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</si>
  <si>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</si>
  <si>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</si>
  <si>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</si>
  <si>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</si>
  <si>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</si>
  <si>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</si>
  <si>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</si>
  <si>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</si>
  <si>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</si>
  <si>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</si>
  <si>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</si>
  <si>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</si>
  <si>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</si>
  <si>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</si>
  <si>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</si>
  <si>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</si>
  <si>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</si>
  <si>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</si>
  <si>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</si>
  <si>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</si>
  <si>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</si>
  <si>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</si>
  <si>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</si>
  <si>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</si>
  <si>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</si>
  <si>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</si>
  <si>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</si>
  <si>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</si>
  <si>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</si>
  <si>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</si>
  <si>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</si>
  <si>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</si>
  <si>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</si>
  <si>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</si>
  <si>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</si>
  <si>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</si>
  <si>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</si>
  <si>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</si>
  <si>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</si>
  <si>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</si>
  <si>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</si>
  <si>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</si>
  <si>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</si>
  <si>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</si>
  <si>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</si>
  <si>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</si>
  <si>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</si>
  <si>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</si>
  <si>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</si>
  <si>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</si>
  <si>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</si>
  <si>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</si>
  <si>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</si>
  <si>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</si>
  <si>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</si>
  <si>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</si>
  <si>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</si>
  <si>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</si>
  <si>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</si>
  <si>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</si>
  <si>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</si>
  <si>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</si>
  <si>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</si>
  <si>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</si>
  <si>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</si>
  <si>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</si>
  <si>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</si>
  <si>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</si>
  <si>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</si>
  <si>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</si>
  <si>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</si>
  <si>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</si>
  <si>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</si>
  <si>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</si>
  <si>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</si>
  <si>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</si>
  <si>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</si>
  <si>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</si>
  <si>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</si>
  <si>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</si>
  <si>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</si>
  <si>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</si>
  <si>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</si>
  <si>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</si>
  <si>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</si>
  <si>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</si>
  <si>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</si>
  <si>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</si>
  <si>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</si>
  <si>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</si>
  <si>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</si>
  <si>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</si>
  <si>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</si>
  <si>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</si>
  <si>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</si>
  <si>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</si>
  <si>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</si>
  <si>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</si>
  <si>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</si>
  <si>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</si>
  <si>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</si>
  <si>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</si>
  <si>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</si>
  <si>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</si>
  <si>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</si>
  <si>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</si>
  <si>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</si>
  <si>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</si>
  <si>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</si>
  <si>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</si>
  <si>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</si>
  <si>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</si>
  <si>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</si>
  <si>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</si>
  <si>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</si>
  <si>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</si>
  <si>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</si>
  <si>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</si>
  <si>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</si>
  <si>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</si>
  <si>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</si>
  <si>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</si>
  <si>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</si>
  <si>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</si>
  <si>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</si>
  <si>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</si>
  <si>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</si>
  <si>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</si>
  <si>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 xml:space="preserve"> 重庆市巴南区体育局财政拨款收支总表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</si>
  <si>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</si>
  <si>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</si>
  <si>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</si>
  <si>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</si>
  <si>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</si>
  <si>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</si>
  <si>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</si>
  <si>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</si>
  <si>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</si>
  <si>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</si>
  <si>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</si>
  <si>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</si>
  <si>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</si>
  <si>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</si>
  <si>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</si>
  <si>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</si>
  <si>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</si>
  <si>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</si>
  <si>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</si>
  <si>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</si>
  <si>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</si>
  <si>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</si>
  <si>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</si>
  <si>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重庆市巴南区体育局一般公共预算财政拨款支出预算表</t>
  </si>
  <si>
    <t>功能分类科目</t>
  </si>
  <si>
    <t>2021年预算数</t>
  </si>
  <si>
    <t>科目编码</t>
  </si>
  <si>
    <t>科目名称</t>
  </si>
  <si>
    <t>小计</t>
  </si>
  <si>
    <t>基本支出</t>
  </si>
  <si>
    <t>项目支出</t>
  </si>
  <si>
    <t>207</t>
  </si>
  <si>
    <t>文化体育与传媒支出</t>
  </si>
  <si>
    <t xml:space="preserve">  20703</t>
  </si>
  <si>
    <t xml:space="preserve">  体育</t>
  </si>
  <si>
    <t xml:space="preserve">    2070308</t>
  </si>
  <si>
    <t xml:space="preserve">    群众体育</t>
  </si>
  <si>
    <t xml:space="preserve">    2070301</t>
  </si>
  <si>
    <t xml:space="preserve">    行政运行</t>
  </si>
  <si>
    <t xml:space="preserve">    2070399</t>
  </si>
  <si>
    <t xml:space="preserve">    其他体育支出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</si>
  <si>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</si>
  <si>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</si>
  <si>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</si>
  <si>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</si>
  <si>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</si>
  <si>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</si>
  <si>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</si>
  <si>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</si>
  <si>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</si>
  <si>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</si>
  <si>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2080501</t>
  </si>
  <si>
    <t xml:space="preserve">    归口管理的行政单位离退休</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</si>
  <si>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</si>
  <si>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</si>
  <si>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</si>
  <si>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</si>
  <si>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</si>
  <si>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</si>
  <si>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</si>
  <si>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</si>
  <si>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</si>
  <si>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</si>
  <si>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</si>
  <si>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</si>
  <si>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</si>
  <si>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</si>
  <si>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附件3-3</t>
  </si>
  <si>
    <t>重庆市巴南区体育局一般公共预算财政拨款基本支出预算表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</si>
  <si>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</si>
  <si>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</si>
  <si>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</si>
  <si>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</si>
  <si>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</si>
  <si>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</si>
  <si>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</si>
  <si>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</si>
  <si>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</si>
  <si>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</si>
  <si>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</si>
  <si>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</si>
  <si>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</si>
  <si>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</si>
  <si>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</si>
  <si>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</si>
  <si>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</si>
  <si>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咨询费</t>
  </si>
  <si>
    <t xml:space="preserve">  邮电费</t>
  </si>
  <si>
    <t xml:space="preserve">  差旅费</t>
  </si>
  <si>
    <t xml:space="preserve">  因公出国（境）费用</t>
  </si>
  <si>
    <t xml:space="preserve">  培训费</t>
  </si>
  <si>
    <t xml:space="preserve">  公务接待费</t>
  </si>
  <si>
    <t xml:space="preserve">  工会经费</t>
  </si>
  <si>
    <t xml:space="preserve">  福利费</t>
  </si>
  <si>
    <t xml:space="preserve">  其他交通费用</t>
  </si>
  <si>
    <t xml:space="preserve">  其他商品和服务支出</t>
  </si>
  <si>
    <t>对个人和家庭的补助</t>
  </si>
  <si>
    <t xml:space="preserve">  医疗费补助</t>
  </si>
  <si>
    <t xml:space="preserve">  其他对个人和家庭的补助支出</t>
  </si>
  <si>
    <t>附件3-4</t>
  </si>
  <si>
    <t>XXXXX（单位全称）一般公共预算“三公”经费支出表</t>
  </si>
  <si>
    <t>重庆市巴南区体育局一般公共预算“三公”经费支出表</t>
  </si>
  <si>
    <t>2020年预算数</t>
  </si>
  <si>
    <t>因公出国（境）费</t>
  </si>
  <si>
    <t>公务用车购置及运行费</t>
  </si>
  <si>
    <t>公务接待费</t>
  </si>
  <si>
    <t>公务用车购置费</t>
  </si>
  <si>
    <t>公务用车运行费</t>
  </si>
  <si>
    <t>附件3-5</t>
  </si>
  <si>
    <t>重庆市巴南区体育局政府性基金预算支出表</t>
  </si>
  <si>
    <t>本年政府性基金预算财政拨款支出</t>
  </si>
  <si>
    <t>（备注：本单位无政府性基金收支，故此表无数据。）</t>
  </si>
  <si>
    <t>附件3-6</t>
  </si>
  <si>
    <t xml:space="preserve"> 重庆市巴南区体育局部门收支总表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</si>
  <si>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</si>
  <si>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</si>
  <si>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</si>
  <si>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</si>
  <si>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</si>
  <si>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</si>
  <si>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</si>
  <si>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</si>
  <si>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</si>
  <si>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</si>
  <si>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</si>
  <si>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</si>
  <si>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</si>
  <si>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</si>
  <si>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重庆市巴南区体育局部门收入总表</t>
  </si>
  <si>
    <t>科目</t>
  </si>
  <si>
    <t>非教育收费收入预算</t>
  </si>
  <si>
    <t>教育收费收预算入</t>
  </si>
  <si>
    <t>附件3-8</t>
  </si>
  <si>
    <t>重庆市巴南区体育局部门支出总表</t>
  </si>
  <si>
    <t>上缴上级支出</t>
  </si>
  <si>
    <t>事业单位经营支出</t>
  </si>
  <si>
    <t>对下级单位补助支出</t>
  </si>
  <si>
    <t>附件3-9</t>
  </si>
  <si>
    <t>重庆市巴南区体育局政府采购预算明细表</t>
  </si>
  <si>
    <t>教育收费收入预算</t>
  </si>
  <si>
    <t>货物类</t>
  </si>
  <si>
    <t>服务类</t>
  </si>
  <si>
    <t>工程类</t>
  </si>
  <si>
    <t>附件3-10</t>
  </si>
  <si>
    <t>2021年部门（单位）预算整体绩效目标表</t>
  </si>
  <si>
    <t>部门（单位）名称</t>
  </si>
  <si>
    <t>重庆市巴南区体育局</t>
  </si>
  <si>
    <t>支出预算总量</t>
  </si>
  <si>
    <t>其中：部门预算支出</t>
  </si>
  <si>
    <t>当年整体绩效目标</t>
  </si>
  <si>
    <t>一是推进竞技体育改革。按照“突出重点、优化结构”的原则，着力打造空手道、橄榄球、射击、篮球、足球、等重点项目；加强重点项目学校和青少年体育俱乐部建设；健全体教结合的后备人才培养体系。二是创新体育场馆的管理和运营体制，盘活场馆经营，提高现有和新增体育场馆的使用率；做大体育彩票销售，销售增幅不低于10%，销售网点达到130个。三是经常性参加体育锻炼的人口比例达到47.7%，市民体质抽样合格率达到93.9%；培训社会体育指导员180人；学校体育设施符合开放条件的全部开放。</t>
  </si>
  <si>
    <t>绩效指标</t>
  </si>
  <si>
    <t>指标</t>
  </si>
  <si>
    <t>指标权重</t>
  </si>
  <si>
    <t>计量单位</t>
  </si>
  <si>
    <t>指标性质</t>
  </si>
  <si>
    <t>指标值</t>
  </si>
  <si>
    <t>开展群众体育活动</t>
  </si>
  <si>
    <t>次</t>
  </si>
  <si>
    <t>≧</t>
  </si>
  <si>
    <t>公众满意度</t>
  </si>
  <si>
    <t>%</t>
  </si>
  <si>
    <t>全区人均体育场地面积</t>
  </si>
  <si>
    <t>平方米</t>
  </si>
  <si>
    <t>体育产业规模增加值</t>
  </si>
  <si>
    <t>亿元</t>
  </si>
  <si>
    <t>参加重要赛事获奖奖牌数</t>
  </si>
  <si>
    <t>枚</t>
  </si>
  <si>
    <t>主办、承办高水平赛事</t>
  </si>
  <si>
    <t>场馆免费低收费开放收益人群</t>
  </si>
  <si>
    <t>万人次</t>
  </si>
  <si>
    <t>注：指标数量不少于5个。</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</si>
  <si>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</si>
  <si>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</si>
  <si>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</si>
  <si>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</si>
  <si>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</si>
  <si>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</si>
  <si>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</si>
  <si>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</si>
  <si>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</si>
  <si>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</si>
  <si>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</si>
  <si>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指标名称</t>
  </si>
  <si>
    <t>是否核心指标</t>
  </si>
  <si>
    <t>注：本单位无重点专项绩效项目，故此表无数据。</t>
  </si>
  <si>
    <t>附件3-12</t>
  </si>
  <si>
    <t>2021年区级一般性项目绩效目标表</t>
  </si>
  <si>
    <t>2021年半程马拉松经费</t>
  </si>
  <si>
    <t>世界看巴南，赛事成窗口。去年，我区第三次举办的重庆国际半程马拉松吸引了20余个国家和地区15000名马拉松爱好者参加角逐，办赛效果和办赛水平得到了时任副市长吴刚的高度肯定和社会各界的广泛赞誉，并被中国田协评为金牌赛事，并大力掀起了全民健身的热潮。</t>
  </si>
  <si>
    <t>贯彻落实《全民健身计划（2021-2025）》。该赛事获国家田协“金牌”赛事活动，每年度举办一次。</t>
  </si>
  <si>
    <t>通过活动开展，巴南城市魅力进一步彰显，市民健身热情进一步激发</t>
  </si>
  <si>
    <t>吸引15000人参与该活动</t>
  </si>
  <si>
    <t>=</t>
  </si>
  <si>
    <t>运动员参与度</t>
  </si>
  <si>
    <t>提升市民幸福感，丰富市民的文化生活</t>
  </si>
  <si>
    <t>目标人群的宣传率</t>
  </si>
  <si>
    <t>参与人员满意度</t>
  </si>
</sst>
</file>

<file path=xl/styles.xml><?xml version="1.0" encoding="utf-8"?>
<styleSheet xmlns="http://schemas.openxmlformats.org/spreadsheetml/2006/main">
  <numFmts count="6">
    <numFmt numFmtId="176" formatCode=";;"/>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00"/>
  </numFmts>
  <fonts count="45">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9"/>
      <color indexed="8"/>
      <name val="宋体"/>
      <charset val="134"/>
    </font>
    <font>
      <sz val="11"/>
      <color indexed="8"/>
      <name val="SimSun"/>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9"/>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theme="1"/>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8" fillId="0" borderId="0" applyFont="0" applyFill="0" applyBorder="0" applyAlignment="0" applyProtection="0">
      <alignment vertical="center"/>
    </xf>
    <xf numFmtId="0" fontId="41" fillId="15" borderId="0" applyNumberFormat="0" applyBorder="0" applyAlignment="0" applyProtection="0">
      <alignment vertical="center"/>
    </xf>
    <xf numFmtId="0" fontId="40" fillId="9"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41" fillId="12" borderId="0" applyNumberFormat="0" applyBorder="0" applyAlignment="0" applyProtection="0">
      <alignment vertical="center"/>
    </xf>
    <xf numFmtId="0" fontId="32" fillId="4" borderId="0" applyNumberFormat="0" applyBorder="0" applyAlignment="0" applyProtection="0">
      <alignment vertical="center"/>
    </xf>
    <xf numFmtId="43" fontId="28" fillId="0" borderId="0" applyFont="0" applyFill="0" applyBorder="0" applyAlignment="0" applyProtection="0">
      <alignment vertical="center"/>
    </xf>
    <xf numFmtId="0" fontId="33" fillId="18"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7" borderId="15" applyNumberFormat="0" applyFont="0" applyAlignment="0" applyProtection="0">
      <alignment vertical="center"/>
    </xf>
    <xf numFmtId="0" fontId="33"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3" applyNumberFormat="0" applyFill="0" applyAlignment="0" applyProtection="0">
      <alignment vertical="center"/>
    </xf>
    <xf numFmtId="0" fontId="26" fillId="0" borderId="13" applyNumberFormat="0" applyFill="0" applyAlignment="0" applyProtection="0">
      <alignment vertical="center"/>
    </xf>
    <xf numFmtId="0" fontId="33" fillId="17" borderId="0" applyNumberFormat="0" applyBorder="0" applyAlignment="0" applyProtection="0">
      <alignment vertical="center"/>
    </xf>
    <xf numFmtId="0" fontId="30" fillId="0" borderId="17" applyNumberFormat="0" applyFill="0" applyAlignment="0" applyProtection="0">
      <alignment vertical="center"/>
    </xf>
    <xf numFmtId="0" fontId="33" fillId="20" borderId="0" applyNumberFormat="0" applyBorder="0" applyAlignment="0" applyProtection="0">
      <alignment vertical="center"/>
    </xf>
    <xf numFmtId="0" fontId="34" fillId="6" borderId="14" applyNumberFormat="0" applyAlignment="0" applyProtection="0">
      <alignment vertical="center"/>
    </xf>
    <xf numFmtId="0" fontId="42" fillId="6" borderId="18" applyNumberFormat="0" applyAlignment="0" applyProtection="0">
      <alignment vertical="center"/>
    </xf>
    <xf numFmtId="0" fontId="25" fillId="3" borderId="12" applyNumberFormat="0" applyAlignment="0" applyProtection="0">
      <alignment vertical="center"/>
    </xf>
    <xf numFmtId="0" fontId="41" fillId="24" borderId="0" applyNumberFormat="0" applyBorder="0" applyAlignment="0" applyProtection="0">
      <alignment vertical="center"/>
    </xf>
    <xf numFmtId="0" fontId="33" fillId="27" borderId="0" applyNumberFormat="0" applyBorder="0" applyAlignment="0" applyProtection="0">
      <alignment vertical="center"/>
    </xf>
    <xf numFmtId="0" fontId="43" fillId="0" borderId="19" applyNumberFormat="0" applyFill="0" applyAlignment="0" applyProtection="0">
      <alignment vertical="center"/>
    </xf>
    <xf numFmtId="0" fontId="36" fillId="0" borderId="16" applyNumberFormat="0" applyFill="0" applyAlignment="0" applyProtection="0">
      <alignment vertical="center"/>
    </xf>
    <xf numFmtId="0" fontId="44" fillId="28" borderId="0" applyNumberFormat="0" applyBorder="0" applyAlignment="0" applyProtection="0">
      <alignment vertical="center"/>
    </xf>
    <xf numFmtId="0" fontId="39" fillId="8" borderId="0" applyNumberFormat="0" applyBorder="0" applyAlignment="0" applyProtection="0">
      <alignment vertical="center"/>
    </xf>
    <xf numFmtId="0" fontId="41" fillId="14" borderId="0" applyNumberFormat="0" applyBorder="0" applyAlignment="0" applyProtection="0">
      <alignment vertical="center"/>
    </xf>
    <xf numFmtId="0" fontId="33" fillId="5" borderId="0" applyNumberFormat="0" applyBorder="0" applyAlignment="0" applyProtection="0">
      <alignment vertical="center"/>
    </xf>
    <xf numFmtId="0" fontId="41" fillId="13" borderId="0" applyNumberFormat="0" applyBorder="0" applyAlignment="0" applyProtection="0">
      <alignment vertical="center"/>
    </xf>
    <xf numFmtId="0" fontId="41" fillId="11" borderId="0" applyNumberFormat="0" applyBorder="0" applyAlignment="0" applyProtection="0">
      <alignment vertical="center"/>
    </xf>
    <xf numFmtId="0" fontId="41" fillId="23" borderId="0" applyNumberFormat="0" applyBorder="0" applyAlignment="0" applyProtection="0">
      <alignment vertical="center"/>
    </xf>
    <xf numFmtId="0" fontId="41" fillId="31" borderId="0" applyNumberFormat="0" applyBorder="0" applyAlignment="0" applyProtection="0">
      <alignment vertical="center"/>
    </xf>
    <xf numFmtId="0" fontId="33" fillId="33" borderId="0" applyNumberFormat="0" applyBorder="0" applyAlignment="0" applyProtection="0">
      <alignment vertical="center"/>
    </xf>
    <xf numFmtId="0" fontId="33" fillId="26" borderId="0" applyNumberFormat="0" applyBorder="0" applyAlignment="0" applyProtection="0">
      <alignment vertical="center"/>
    </xf>
    <xf numFmtId="0" fontId="41" fillId="22" borderId="0" applyNumberFormat="0" applyBorder="0" applyAlignment="0" applyProtection="0">
      <alignment vertical="center"/>
    </xf>
    <xf numFmtId="0" fontId="41" fillId="30" borderId="0" applyNumberFormat="0" applyBorder="0" applyAlignment="0" applyProtection="0">
      <alignment vertical="center"/>
    </xf>
    <xf numFmtId="0" fontId="33" fillId="32" borderId="0" applyNumberFormat="0" applyBorder="0" applyAlignment="0" applyProtection="0">
      <alignment vertical="center"/>
    </xf>
    <xf numFmtId="0" fontId="41" fillId="10" borderId="0" applyNumberFormat="0" applyBorder="0" applyAlignment="0" applyProtection="0">
      <alignment vertical="center"/>
    </xf>
    <xf numFmtId="0" fontId="33" fillId="16" borderId="0" applyNumberFormat="0" applyBorder="0" applyAlignment="0" applyProtection="0">
      <alignment vertical="center"/>
    </xf>
    <xf numFmtId="0" fontId="33" fillId="25" borderId="0" applyNumberFormat="0" applyBorder="0" applyAlignment="0" applyProtection="0">
      <alignment vertical="center"/>
    </xf>
    <xf numFmtId="0" fontId="41" fillId="29" borderId="0" applyNumberFormat="0" applyBorder="0" applyAlignment="0" applyProtection="0">
      <alignment vertical="center"/>
    </xf>
    <xf numFmtId="0" fontId="33" fillId="19" borderId="0" applyNumberFormat="0" applyBorder="0" applyAlignment="0" applyProtection="0">
      <alignment vertical="center"/>
    </xf>
    <xf numFmtId="0" fontId="7" fillId="0" borderId="0"/>
    <xf numFmtId="0" fontId="17" fillId="0" borderId="0"/>
    <xf numFmtId="0" fontId="17" fillId="0" borderId="0"/>
  </cellStyleXfs>
  <cellXfs count="17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4"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1" xfId="0" applyFont="1" applyBorder="1" applyAlignment="1">
      <alignment horizontal="justify"/>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49" applyNumberFormat="1" applyFont="1" applyFill="1" applyBorder="1" applyAlignment="1" applyProtection="1">
      <alignment vertical="center" wrapText="1"/>
    </xf>
    <xf numFmtId="0" fontId="5" fillId="0" borderId="1" xfId="0" applyFont="1" applyFill="1" applyBorder="1" applyAlignment="1">
      <alignment horizontal="center" vertical="center"/>
    </xf>
    <xf numFmtId="0" fontId="0" fillId="0" borderId="5" xfId="0" applyBorder="1" applyAlignment="1">
      <alignment horizontal="left" vertical="center"/>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left" vertic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0" fillId="0" borderId="1" xfId="0" applyBorder="1"/>
    <xf numFmtId="0" fontId="11" fillId="0" borderId="1" xfId="50" applyFont="1" applyFill="1" applyBorder="1" applyAlignment="1">
      <alignment horizontal="left" vertical="center" indent="2"/>
    </xf>
    <xf numFmtId="0" fontId="17" fillId="0" borderId="0" xfId="51"/>
    <xf numFmtId="0" fontId="8" fillId="0" borderId="0" xfId="51" applyNumberFormat="1" applyFont="1" applyFill="1" applyAlignment="1" applyProtection="1">
      <alignment horizontal="left" vertical="center"/>
    </xf>
    <xf numFmtId="0" fontId="17" fillId="0" borderId="0" xfId="51" applyFill="1"/>
    <xf numFmtId="0" fontId="9"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6" fillId="0" borderId="6" xfId="51"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9" fontId="3" fillId="0" borderId="1" xfId="0" applyNumberFormat="1" applyFont="1" applyFill="1" applyBorder="1" applyAlignment="1" applyProtection="1"/>
    <xf numFmtId="39" fontId="3" fillId="0" borderId="1" xfId="0" applyNumberFormat="1" applyFont="1" applyFill="1" applyBorder="1" applyAlignment="1" applyProtection="1">
      <alignment horizontal="right"/>
    </xf>
    <xf numFmtId="4" fontId="11" fillId="0" borderId="1" xfId="51" applyNumberFormat="1" applyFont="1" applyFill="1" applyBorder="1" applyAlignment="1" applyProtection="1">
      <alignment horizontal="right" vertical="center" wrapText="1"/>
    </xf>
    <xf numFmtId="0" fontId="17" fillId="0" borderId="1" xfId="51" applyFill="1" applyBorder="1"/>
    <xf numFmtId="0" fontId="17" fillId="0" borderId="1" xfId="5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7" xfId="51" applyFont="1" applyBorder="1" applyAlignment="1">
      <alignment horizontal="center" vertical="center" wrapText="1"/>
    </xf>
    <xf numFmtId="0" fontId="16" fillId="0" borderId="7" xfId="51" applyFont="1" applyFill="1" applyBorder="1" applyAlignment="1">
      <alignment horizontal="center" vertical="center" wrapText="1"/>
    </xf>
    <xf numFmtId="49" fontId="11" fillId="0" borderId="1" xfId="0" applyNumberFormat="1" applyFont="1" applyFill="1" applyBorder="1" applyAlignment="1" applyProtection="1"/>
    <xf numFmtId="9" fontId="11" fillId="0" borderId="1" xfId="0" applyNumberFormat="1" applyFont="1" applyFill="1" applyBorder="1" applyAlignment="1" applyProtection="1"/>
    <xf numFmtId="40" fontId="11" fillId="0" borderId="1" xfId="0" applyNumberFormat="1" applyFont="1" applyFill="1" applyBorder="1" applyAlignment="1" applyProtection="1">
      <alignment horizontal="right"/>
    </xf>
    <xf numFmtId="177" fontId="11" fillId="0" borderId="1" xfId="0" applyNumberFormat="1" applyFont="1" applyFill="1" applyBorder="1" applyAlignment="1" applyProtection="1">
      <alignment horizontal="right"/>
    </xf>
    <xf numFmtId="0" fontId="19" fillId="0" borderId="0" xfId="51" applyFont="1" applyFill="1" applyAlignment="1">
      <alignment horizontal="right"/>
    </xf>
    <xf numFmtId="0" fontId="11" fillId="0" borderId="8" xfId="51" applyNumberFormat="1" applyFont="1" applyFill="1" applyBorder="1" applyAlignment="1" applyProtection="1">
      <alignment horizontal="right"/>
    </xf>
    <xf numFmtId="0" fontId="16" fillId="0" borderId="9"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6" fillId="0" borderId="9"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Continuous" vertical="center" wrapText="1"/>
    </xf>
    <xf numFmtId="0" fontId="11" fillId="0" borderId="10" xfId="51" applyFont="1" applyFill="1" applyBorder="1" applyAlignment="1">
      <alignment vertical="center"/>
    </xf>
    <xf numFmtId="4" fontId="11" fillId="0" borderId="7" xfId="51"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vertical="center"/>
    </xf>
    <xf numFmtId="40" fontId="3" fillId="0" borderId="1" xfId="0" applyNumberFormat="1" applyFont="1" applyFill="1" applyBorder="1" applyAlignment="1" applyProtection="1">
      <alignment horizontal="right" vertical="center"/>
    </xf>
    <xf numFmtId="0" fontId="11" fillId="0" borderId="2" xfId="51" applyFont="1" applyBorder="1" applyAlignment="1">
      <alignment vertical="center"/>
    </xf>
    <xf numFmtId="0" fontId="11" fillId="0" borderId="2" xfId="51" applyFont="1" applyBorder="1" applyAlignment="1">
      <alignment horizontal="left" vertical="center"/>
    </xf>
    <xf numFmtId="0" fontId="11" fillId="0" borderId="2" xfId="51" applyFont="1" applyFill="1" applyBorder="1" applyAlignment="1">
      <alignment vertical="center"/>
    </xf>
    <xf numFmtId="4" fontId="11" fillId="0" borderId="6" xfId="51" applyNumberFormat="1" applyFont="1" applyFill="1" applyBorder="1" applyAlignment="1" applyProtection="1">
      <alignment horizontal="right" vertical="center" wrapText="1"/>
    </xf>
    <xf numFmtId="0" fontId="3" fillId="0" borderId="1" xfId="0" applyFont="1" applyFill="1" applyBorder="1" applyAlignment="1">
      <alignment vertical="center"/>
    </xf>
    <xf numFmtId="0" fontId="11" fillId="0" borderId="4" xfId="51" applyFont="1" applyBorder="1" applyAlignment="1">
      <alignment vertical="center" wrapText="1"/>
    </xf>
    <xf numFmtId="4" fontId="11" fillId="0" borderId="4" xfId="51" applyNumberFormat="1" applyFont="1" applyBorder="1" applyAlignment="1">
      <alignment vertical="center" wrapText="1"/>
    </xf>
    <xf numFmtId="0" fontId="11" fillId="0" borderId="4" xfId="51" applyFont="1" applyFill="1" applyBorder="1" applyAlignment="1">
      <alignment vertical="center" wrapText="1"/>
    </xf>
    <xf numFmtId="4" fontId="11" fillId="0" borderId="9"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Border="1"/>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6"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9"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xf>
    <xf numFmtId="49" fontId="11" fillId="0" borderId="2"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3" xfId="51" applyNumberFormat="1" applyFont="1" applyFill="1" applyBorder="1" applyAlignment="1" applyProtection="1">
      <alignment horizontal="right" vertical="center" wrapText="1"/>
    </xf>
    <xf numFmtId="4" fontId="11" fillId="0" borderId="2" xfId="51" applyNumberFormat="1" applyFont="1" applyFill="1" applyBorder="1" applyAlignment="1" applyProtection="1">
      <alignment horizontal="right" vertical="center" wrapText="1"/>
    </xf>
    <xf numFmtId="0" fontId="10" fillId="0" borderId="0" xfId="51" applyFont="1" applyFill="1"/>
    <xf numFmtId="0" fontId="8"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0" xfId="51" applyNumberFormat="1" applyFont="1" applyFill="1" applyBorder="1" applyAlignment="1" applyProtection="1">
      <alignment horizontal="center" vertical="center" wrapText="1"/>
    </xf>
    <xf numFmtId="0" fontId="16" fillId="0" borderId="11"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2" xfId="51" applyNumberFormat="1" applyFont="1" applyFill="1" applyBorder="1" applyAlignment="1" applyProtection="1"/>
    <xf numFmtId="0" fontId="19" fillId="0" borderId="0" xfId="51" applyFont="1" applyAlignment="1">
      <alignment horizontal="center" vertical="center"/>
    </xf>
    <xf numFmtId="4" fontId="11" fillId="0" borderId="4"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1" fillId="0" borderId="0" xfId="51" applyFont="1" applyAlignment="1">
      <alignment horizontal="right" vertical="center"/>
    </xf>
    <xf numFmtId="1" fontId="3" fillId="0" borderId="1" xfId="0" applyNumberFormat="1" applyFont="1" applyFill="1" applyBorder="1" applyAlignment="1" applyProtection="1">
      <alignment horizontal="left"/>
    </xf>
    <xf numFmtId="40" fontId="3" fillId="0" borderId="1" xfId="0" applyNumberFormat="1" applyFont="1" applyFill="1" applyBorder="1" applyAlignment="1" applyProtection="1">
      <alignment horizontal="right"/>
    </xf>
    <xf numFmtId="0" fontId="11" fillId="0" borderId="0" xfId="51" applyNumberFormat="1" applyFont="1" applyFill="1" applyAlignment="1" applyProtection="1">
      <alignment horizontal="right"/>
    </xf>
    <xf numFmtId="39" fontId="11" fillId="0" borderId="1" xfId="0" applyNumberFormat="1" applyFont="1" applyFill="1" applyBorder="1" applyAlignment="1" applyProtection="1">
      <alignment horizontal="right"/>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9" xfId="50" applyNumberFormat="1" applyFont="1" applyFill="1" applyBorder="1" applyAlignment="1" applyProtection="1">
      <alignment horizontal="center" vertical="center" wrapText="1"/>
    </xf>
    <xf numFmtId="0" fontId="11" fillId="0" borderId="9" xfId="50" applyFont="1" applyBorder="1" applyAlignment="1">
      <alignment horizontal="center" vertical="center"/>
    </xf>
    <xf numFmtId="4" fontId="11" fillId="0" borderId="7" xfId="50" applyNumberFormat="1" applyFont="1" applyFill="1" applyBorder="1" applyAlignment="1">
      <alignment horizontal="right" vertical="center" wrapText="1"/>
    </xf>
    <xf numFmtId="4" fontId="11" fillId="0" borderId="9" xfId="50" applyNumberFormat="1" applyFont="1" applyBorder="1" applyAlignment="1">
      <alignment horizontal="left" vertical="center"/>
    </xf>
    <xf numFmtId="4" fontId="11" fillId="0" borderId="9" xfId="50" applyNumberFormat="1" applyFont="1" applyBorder="1" applyAlignment="1">
      <alignment horizontal="right" vertical="center"/>
    </xf>
    <xf numFmtId="0" fontId="11" fillId="0" borderId="2" xfId="50" applyFont="1" applyFill="1" applyBorder="1" applyAlignment="1">
      <alignment horizontal="left" vertical="center"/>
    </xf>
    <xf numFmtId="4" fontId="11" fillId="0" borderId="6" xfId="50" applyNumberFormat="1" applyFont="1" applyFill="1" applyBorder="1" applyAlignment="1" applyProtection="1">
      <alignment horizontal="right" vertical="center" wrapText="1"/>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2" xfId="50" applyFont="1" applyBorder="1" applyAlignment="1">
      <alignment horizontal="left" vertical="center"/>
    </xf>
    <xf numFmtId="4" fontId="11" fillId="0" borderId="9"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4"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7" fillId="0" borderId="5"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8" sqref="F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32" t="s">
        <v>450</v>
      </c>
      <c r="B1" s="33"/>
      <c r="C1" s="33"/>
      <c r="D1" s="33"/>
      <c r="E1" s="33"/>
      <c r="F1" s="33"/>
    </row>
    <row r="2" ht="40.5" customHeight="1" spans="1:11">
      <c r="A2" s="34" t="s">
        <v>451</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437</v>
      </c>
      <c r="D4" s="36" t="s">
        <v>427</v>
      </c>
      <c r="E4" s="36" t="s">
        <v>428</v>
      </c>
      <c r="F4" s="36" t="s">
        <v>429</v>
      </c>
      <c r="G4" s="36" t="s">
        <v>430</v>
      </c>
      <c r="H4" s="36"/>
      <c r="I4" s="36" t="s">
        <v>431</v>
      </c>
      <c r="J4" s="36" t="s">
        <v>432</v>
      </c>
      <c r="K4" s="36" t="s">
        <v>435</v>
      </c>
    </row>
    <row r="5" s="31" customFormat="1" ht="57" customHeight="1" spans="1:11">
      <c r="A5" s="35"/>
      <c r="B5" s="36"/>
      <c r="C5" s="36"/>
      <c r="D5" s="36"/>
      <c r="E5" s="36"/>
      <c r="F5" s="36"/>
      <c r="G5" s="36" t="s">
        <v>443</v>
      </c>
      <c r="H5" s="36" t="s">
        <v>452</v>
      </c>
      <c r="I5" s="36"/>
      <c r="J5" s="36"/>
      <c r="K5" s="36"/>
    </row>
    <row r="6" ht="30" customHeight="1" spans="1:11">
      <c r="A6" s="37" t="s">
        <v>318</v>
      </c>
      <c r="B6" s="38">
        <v>90</v>
      </c>
      <c r="C6" s="38"/>
      <c r="D6" s="38">
        <v>90</v>
      </c>
      <c r="E6" s="38"/>
      <c r="F6" s="38"/>
      <c r="G6" s="38"/>
      <c r="H6" s="38"/>
      <c r="I6" s="38"/>
      <c r="J6" s="38"/>
      <c r="K6" s="38"/>
    </row>
    <row r="7" ht="48" customHeight="1" spans="1:11">
      <c r="A7" s="39" t="s">
        <v>453</v>
      </c>
      <c r="B7" s="38"/>
      <c r="C7" s="38"/>
      <c r="D7" s="38"/>
      <c r="E7" s="38"/>
      <c r="F7" s="38"/>
      <c r="G7" s="38"/>
      <c r="H7" s="38"/>
      <c r="I7" s="38"/>
      <c r="J7" s="38"/>
      <c r="K7" s="38"/>
    </row>
    <row r="8" ht="48" customHeight="1" spans="1:11">
      <c r="A8" s="39" t="s">
        <v>454</v>
      </c>
      <c r="B8" s="38">
        <v>90</v>
      </c>
      <c r="C8" s="38"/>
      <c r="D8" s="38">
        <v>90</v>
      </c>
      <c r="E8" s="38"/>
      <c r="F8" s="38"/>
      <c r="G8" s="38"/>
      <c r="H8" s="38"/>
      <c r="I8" s="38"/>
      <c r="J8" s="38"/>
      <c r="K8" s="38"/>
    </row>
    <row r="9" ht="49.5" customHeight="1" spans="1:11">
      <c r="A9" s="39" t="s">
        <v>455</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workbookViewId="0">
      <selection activeCell="D19" sqref="D19"/>
    </sheetView>
  </sheetViews>
  <sheetFormatPr defaultColWidth="1.125" defaultRowHeight="12.75" outlineLevelCol="5"/>
  <cols>
    <col min="1" max="1" width="19" style="18" customWidth="1"/>
    <col min="2" max="2" width="24.625" style="18" customWidth="1"/>
    <col min="3" max="3" width="10.5" style="18" customWidth="1"/>
    <col min="4" max="4" width="20.5" style="18" customWidth="1"/>
    <col min="5" max="5" width="13" style="18" customWidth="1"/>
    <col min="6" max="6" width="12" style="18" customWidth="1"/>
    <col min="7" max="255" width="9" style="18" customWidth="1"/>
    <col min="256" max="16384" width="1.125" style="18"/>
  </cols>
  <sheetData>
    <row r="1" ht="21" customHeight="1" spans="1:1">
      <c r="A1" s="19" t="s">
        <v>456</v>
      </c>
    </row>
    <row r="2" ht="47.25" customHeight="1" spans="1:6">
      <c r="A2" s="20" t="s">
        <v>457</v>
      </c>
      <c r="B2" s="20"/>
      <c r="C2" s="20"/>
      <c r="D2" s="20"/>
      <c r="E2" s="20"/>
      <c r="F2" s="20"/>
    </row>
    <row r="3" ht="19.5" customHeight="1" spans="1:6">
      <c r="A3" s="3"/>
      <c r="B3" s="3"/>
      <c r="C3" s="3"/>
      <c r="D3" s="3"/>
      <c r="E3" s="3"/>
      <c r="F3" s="21" t="s">
        <v>313</v>
      </c>
    </row>
    <row r="4" ht="36" customHeight="1" spans="1:6">
      <c r="A4" s="22" t="s">
        <v>458</v>
      </c>
      <c r="B4" s="22" t="s">
        <v>459</v>
      </c>
      <c r="C4" s="22"/>
      <c r="D4" s="22" t="s">
        <v>460</v>
      </c>
      <c r="E4" s="22">
        <v>987.31</v>
      </c>
      <c r="F4" s="22"/>
    </row>
    <row r="5" ht="36" customHeight="1" spans="1:6">
      <c r="A5" s="22"/>
      <c r="B5" s="22"/>
      <c r="C5" s="22"/>
      <c r="D5" s="22" t="s">
        <v>461</v>
      </c>
      <c r="E5" s="22">
        <v>987.31</v>
      </c>
      <c r="F5" s="22"/>
    </row>
    <row r="6" ht="73.5" customHeight="1" spans="1:6">
      <c r="A6" s="22" t="s">
        <v>462</v>
      </c>
      <c r="B6" s="23" t="s">
        <v>463</v>
      </c>
      <c r="C6" s="23"/>
      <c r="D6" s="23"/>
      <c r="E6" s="23"/>
      <c r="F6" s="23"/>
    </row>
    <row r="7" ht="26.25" customHeight="1" spans="1:6">
      <c r="A7" s="24" t="s">
        <v>464</v>
      </c>
      <c r="B7" s="24" t="s">
        <v>465</v>
      </c>
      <c r="C7" s="24" t="s">
        <v>466</v>
      </c>
      <c r="D7" s="24" t="s">
        <v>467</v>
      </c>
      <c r="E7" s="24" t="s">
        <v>468</v>
      </c>
      <c r="F7" s="24" t="s">
        <v>469</v>
      </c>
    </row>
    <row r="8" ht="26.25" customHeight="1" spans="1:6">
      <c r="A8" s="24"/>
      <c r="B8" s="24" t="s">
        <v>470</v>
      </c>
      <c r="C8" s="24">
        <v>10</v>
      </c>
      <c r="D8" s="24" t="s">
        <v>471</v>
      </c>
      <c r="E8" s="14" t="s">
        <v>472</v>
      </c>
      <c r="F8" s="24">
        <v>42</v>
      </c>
    </row>
    <row r="9" ht="26.25" customHeight="1" spans="1:6">
      <c r="A9" s="24"/>
      <c r="B9" s="24" t="s">
        <v>473</v>
      </c>
      <c r="C9" s="24">
        <v>10</v>
      </c>
      <c r="D9" s="24" t="s">
        <v>474</v>
      </c>
      <c r="E9" s="24" t="s">
        <v>472</v>
      </c>
      <c r="F9" s="24">
        <v>95</v>
      </c>
    </row>
    <row r="10" ht="26.25" customHeight="1" spans="1:6">
      <c r="A10" s="24"/>
      <c r="B10" s="24" t="s">
        <v>475</v>
      </c>
      <c r="C10" s="24">
        <v>15</v>
      </c>
      <c r="D10" s="24" t="s">
        <v>476</v>
      </c>
      <c r="E10" s="24" t="s">
        <v>472</v>
      </c>
      <c r="F10" s="24">
        <v>2.36</v>
      </c>
    </row>
    <row r="11" ht="26.25" customHeight="1" spans="1:6">
      <c r="A11" s="24"/>
      <c r="B11" s="24" t="s">
        <v>477</v>
      </c>
      <c r="C11" s="24">
        <v>20</v>
      </c>
      <c r="D11" s="24" t="s">
        <v>478</v>
      </c>
      <c r="E11" s="24" t="s">
        <v>472</v>
      </c>
      <c r="F11" s="24">
        <v>3</v>
      </c>
    </row>
    <row r="12" ht="26.25" customHeight="1" spans="1:6">
      <c r="A12" s="24"/>
      <c r="B12" s="24" t="s">
        <v>479</v>
      </c>
      <c r="C12" s="24">
        <v>15</v>
      </c>
      <c r="D12" s="24" t="s">
        <v>480</v>
      </c>
      <c r="E12" s="24" t="s">
        <v>472</v>
      </c>
      <c r="F12" s="24">
        <v>132</v>
      </c>
    </row>
    <row r="13" ht="26.25" customHeight="1" spans="1:6">
      <c r="A13" s="24"/>
      <c r="B13" s="24" t="s">
        <v>481</v>
      </c>
      <c r="C13" s="24">
        <v>15</v>
      </c>
      <c r="D13" s="24" t="s">
        <v>471</v>
      </c>
      <c r="E13" s="24" t="s">
        <v>472</v>
      </c>
      <c r="F13" s="24">
        <v>5</v>
      </c>
    </row>
    <row r="14" ht="26.25" customHeight="1" spans="1:6">
      <c r="A14" s="24"/>
      <c r="B14" s="24" t="s">
        <v>482</v>
      </c>
      <c r="C14" s="24">
        <v>15</v>
      </c>
      <c r="D14" s="24" t="s">
        <v>483</v>
      </c>
      <c r="E14" s="24" t="s">
        <v>472</v>
      </c>
      <c r="F14" s="24">
        <v>50</v>
      </c>
    </row>
    <row r="15" ht="26.25" customHeight="1" spans="1:6">
      <c r="A15" s="24"/>
      <c r="B15" s="24"/>
      <c r="C15" s="24"/>
      <c r="D15" s="24"/>
      <c r="E15" s="24"/>
      <c r="F15" s="24"/>
    </row>
    <row r="16" ht="26.25" customHeight="1" spans="1:6">
      <c r="A16" s="24"/>
      <c r="B16" s="24"/>
      <c r="C16" s="24"/>
      <c r="D16" s="24"/>
      <c r="E16" s="24"/>
      <c r="F16" s="24"/>
    </row>
    <row r="17" ht="13.5" spans="1:6">
      <c r="A17" s="25" t="s">
        <v>484</v>
      </c>
      <c r="B17" s="25"/>
      <c r="C17" s="25"/>
      <c r="D17" s="25"/>
      <c r="E17" s="25"/>
      <c r="F17" s="25"/>
    </row>
    <row r="18" spans="1:6">
      <c r="A18" s="26"/>
      <c r="B18" s="27"/>
      <c r="C18" s="28"/>
      <c r="D18" s="28"/>
      <c r="E18" s="28"/>
      <c r="F18" s="27"/>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2:6">
      <c r="B31" s="29"/>
      <c r="C31" s="30"/>
      <c r="D31" s="30"/>
      <c r="E31" s="30"/>
      <c r="F31" s="29"/>
    </row>
    <row r="32" spans="2:6">
      <c r="B32" s="29"/>
      <c r="C32" s="30"/>
      <c r="D32" s="30"/>
      <c r="E32" s="30"/>
      <c r="F32" s="29"/>
    </row>
    <row r="33" spans="2:6">
      <c r="B33" s="29"/>
      <c r="C33" s="29"/>
      <c r="D33" s="29"/>
      <c r="E33" s="29"/>
      <c r="F33" s="29"/>
    </row>
    <row r="34" spans="2:6">
      <c r="B34" s="29"/>
      <c r="C34" s="29"/>
      <c r="D34" s="29"/>
      <c r="E34" s="29"/>
      <c r="F34" s="29"/>
    </row>
    <row r="35" spans="2:6">
      <c r="B35" s="29"/>
      <c r="C35" s="29"/>
      <c r="D35" s="29"/>
      <c r="E35" s="29"/>
      <c r="F35" s="29"/>
    </row>
    <row r="36" spans="2:6">
      <c r="B36" s="29"/>
      <c r="C36" s="29"/>
      <c r="D36" s="29"/>
      <c r="E36" s="29"/>
      <c r="F36" s="29"/>
    </row>
    <row r="37" spans="2:6">
      <c r="B37" s="29"/>
      <c r="C37" s="29"/>
      <c r="D37" s="29"/>
      <c r="E37" s="29"/>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sheetData>
  <mergeCells count="8">
    <mergeCell ref="A2:F2"/>
    <mergeCell ref="E4:F4"/>
    <mergeCell ref="E5:F5"/>
    <mergeCell ref="B6:F6"/>
    <mergeCell ref="A17:F17"/>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0" workbookViewId="0">
      <selection activeCell="D26" sqref="D26"/>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16384" width="9" style="1"/>
  </cols>
  <sheetData>
    <row r="1" ht="24.75" customHeight="1" spans="1:1">
      <c r="A1" s="2" t="s">
        <v>485</v>
      </c>
    </row>
    <row r="2" ht="40.5" customHeight="1" spans="1:7">
      <c r="A2" s="3" t="s">
        <v>486</v>
      </c>
      <c r="B2" s="3"/>
      <c r="C2" s="3"/>
      <c r="D2" s="3"/>
      <c r="E2" s="3"/>
      <c r="F2" s="3"/>
      <c r="G2" s="3"/>
    </row>
    <row r="3" ht="22.5" spans="1:7">
      <c r="A3" s="4"/>
      <c r="B3" s="3"/>
      <c r="C3" s="3"/>
      <c r="D3" s="3"/>
      <c r="E3" s="3"/>
      <c r="G3" s="5" t="s">
        <v>313</v>
      </c>
    </row>
    <row r="4" ht="27.75" customHeight="1" spans="1:7">
      <c r="A4" s="6" t="s">
        <v>487</v>
      </c>
      <c r="B4" s="7"/>
      <c r="C4" s="7"/>
      <c r="D4" s="7"/>
      <c r="E4" s="7" t="s">
        <v>488</v>
      </c>
      <c r="F4" s="7"/>
      <c r="G4" s="7"/>
    </row>
    <row r="5" ht="27.75" customHeight="1" spans="1:7">
      <c r="A5" s="7" t="s">
        <v>489</v>
      </c>
      <c r="B5" s="7" t="s">
        <v>490</v>
      </c>
      <c r="C5" s="7"/>
      <c r="D5" s="7"/>
      <c r="E5" s="7" t="s">
        <v>491</v>
      </c>
      <c r="F5" s="7"/>
      <c r="G5" s="7"/>
    </row>
    <row r="6" ht="27.75" customHeight="1" spans="1:7">
      <c r="A6" s="7"/>
      <c r="B6" s="7"/>
      <c r="C6" s="7"/>
      <c r="D6" s="7"/>
      <c r="E6" s="7" t="s">
        <v>492</v>
      </c>
      <c r="F6" s="7"/>
      <c r="G6" s="7"/>
    </row>
    <row r="7" ht="34.5" customHeight="1" spans="1:7">
      <c r="A7" s="7" t="s">
        <v>493</v>
      </c>
      <c r="B7" s="7"/>
      <c r="C7" s="7"/>
      <c r="D7" s="7"/>
      <c r="E7" s="7"/>
      <c r="F7" s="7"/>
      <c r="G7" s="7"/>
    </row>
    <row r="8" ht="34.5" customHeight="1" spans="1:7">
      <c r="A8" s="7" t="s">
        <v>494</v>
      </c>
      <c r="B8" s="7"/>
      <c r="C8" s="7"/>
      <c r="D8" s="7"/>
      <c r="E8" s="7"/>
      <c r="F8" s="7"/>
      <c r="G8" s="7"/>
    </row>
    <row r="9" ht="34.5" customHeight="1" spans="1:7">
      <c r="A9" s="7" t="s">
        <v>495</v>
      </c>
      <c r="B9" s="7"/>
      <c r="C9" s="7"/>
      <c r="D9" s="7"/>
      <c r="E9" s="7"/>
      <c r="F9" s="7"/>
      <c r="G9" s="7"/>
    </row>
    <row r="10" ht="23.25" customHeight="1" spans="1:7">
      <c r="A10" s="11" t="s">
        <v>464</v>
      </c>
      <c r="B10" s="7" t="s">
        <v>496</v>
      </c>
      <c r="C10" s="7" t="s">
        <v>466</v>
      </c>
      <c r="D10" s="7" t="s">
        <v>467</v>
      </c>
      <c r="E10" s="7" t="s">
        <v>468</v>
      </c>
      <c r="F10" s="7" t="s">
        <v>469</v>
      </c>
      <c r="G10" s="7" t="s">
        <v>497</v>
      </c>
    </row>
    <row r="11" ht="23.25" customHeight="1" spans="1:7">
      <c r="A11" s="11"/>
      <c r="B11" s="7"/>
      <c r="C11" s="7"/>
      <c r="D11" s="13"/>
      <c r="E11" s="15"/>
      <c r="F11" s="15"/>
      <c r="G11" s="15"/>
    </row>
    <row r="12" ht="23.25" customHeight="1" spans="1:7">
      <c r="A12" s="11"/>
      <c r="B12" s="7"/>
      <c r="C12" s="7"/>
      <c r="D12" s="13"/>
      <c r="E12" s="15"/>
      <c r="F12" s="15"/>
      <c r="G12" s="15"/>
    </row>
    <row r="13" ht="23.25" customHeight="1" spans="1:7">
      <c r="A13" s="11"/>
      <c r="B13" s="7"/>
      <c r="C13" s="7"/>
      <c r="D13" s="13"/>
      <c r="E13" s="15"/>
      <c r="F13" s="15"/>
      <c r="G13" s="15"/>
    </row>
    <row r="14" ht="23.25" customHeight="1" spans="1:7">
      <c r="A14" s="11"/>
      <c r="B14" s="7"/>
      <c r="C14" s="7"/>
      <c r="D14" s="13"/>
      <c r="E14" s="15"/>
      <c r="F14" s="15"/>
      <c r="G14" s="15"/>
    </row>
    <row r="15" ht="23.25" customHeight="1" spans="1:7">
      <c r="A15" s="11"/>
      <c r="B15" s="7"/>
      <c r="C15" s="7"/>
      <c r="D15" s="13"/>
      <c r="E15" s="15"/>
      <c r="F15" s="15"/>
      <c r="G15" s="15"/>
    </row>
    <row r="16" ht="23.25" customHeight="1" spans="1:7">
      <c r="A16" s="11"/>
      <c r="B16" s="7"/>
      <c r="C16" s="7"/>
      <c r="D16" s="13"/>
      <c r="E16" s="15"/>
      <c r="F16" s="15"/>
      <c r="G16" s="15"/>
    </row>
    <row r="17" ht="23.25" customHeight="1" spans="1:7">
      <c r="A17" s="11"/>
      <c r="B17" s="7"/>
      <c r="C17" s="7"/>
      <c r="D17" s="13"/>
      <c r="E17" s="15"/>
      <c r="F17" s="15"/>
      <c r="G17" s="15"/>
    </row>
    <row r="18" ht="23.25" customHeight="1" spans="1:7">
      <c r="A18" s="11"/>
      <c r="B18" s="7"/>
      <c r="C18" s="7"/>
      <c r="D18" s="13"/>
      <c r="E18" s="15"/>
      <c r="F18" s="15"/>
      <c r="G18" s="15"/>
    </row>
    <row r="19" ht="23.25" customHeight="1" spans="1:7">
      <c r="A19" s="11"/>
      <c r="B19" s="7"/>
      <c r="C19" s="7"/>
      <c r="D19" s="13"/>
      <c r="E19" s="15"/>
      <c r="F19" s="15"/>
      <c r="G19" s="15"/>
    </row>
    <row r="20" ht="23.25" customHeight="1" spans="1:7">
      <c r="A20" s="11"/>
      <c r="B20" s="7"/>
      <c r="C20" s="7"/>
      <c r="D20" s="13"/>
      <c r="E20" s="15"/>
      <c r="F20" s="15"/>
      <c r="G20" s="15"/>
    </row>
    <row r="21" ht="27" customHeight="1" spans="1:7">
      <c r="A21" s="17" t="s">
        <v>498</v>
      </c>
      <c r="B21" s="17"/>
      <c r="C21" s="17"/>
      <c r="D21" s="17"/>
      <c r="E21" s="17"/>
      <c r="F21" s="17"/>
      <c r="G21" s="17"/>
    </row>
  </sheetData>
  <mergeCells count="12">
    <mergeCell ref="A2:G2"/>
    <mergeCell ref="B4:D4"/>
    <mergeCell ref="F4:G4"/>
    <mergeCell ref="F5:G5"/>
    <mergeCell ref="F6:G6"/>
    <mergeCell ref="B7:G7"/>
    <mergeCell ref="B8:G8"/>
    <mergeCell ref="B9:G9"/>
    <mergeCell ref="A21:G21"/>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opLeftCell="A7" workbookViewId="0">
      <selection activeCell="G17" sqref="G17"/>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499</v>
      </c>
    </row>
    <row r="2" ht="51.75" customHeight="1" spans="1:6">
      <c r="A2" s="3" t="s">
        <v>500</v>
      </c>
      <c r="B2" s="3"/>
      <c r="C2" s="3"/>
      <c r="D2" s="3"/>
      <c r="E2" s="3"/>
      <c r="F2" s="3"/>
    </row>
    <row r="3" ht="25.5" customHeight="1" spans="1:6">
      <c r="A3" s="4"/>
      <c r="B3" s="3"/>
      <c r="C3" s="3"/>
      <c r="D3" s="3"/>
      <c r="E3" s="3"/>
      <c r="F3" s="5" t="s">
        <v>313</v>
      </c>
    </row>
    <row r="4" ht="26.25" customHeight="1" spans="1:6">
      <c r="A4" s="6" t="s">
        <v>487</v>
      </c>
      <c r="B4" s="7" t="s">
        <v>501</v>
      </c>
      <c r="C4" s="7"/>
      <c r="D4" s="7"/>
      <c r="E4" s="7" t="s">
        <v>488</v>
      </c>
      <c r="F4" s="7" t="s">
        <v>78</v>
      </c>
    </row>
    <row r="5" ht="26.25" customHeight="1" spans="1:6">
      <c r="A5" s="7" t="s">
        <v>489</v>
      </c>
      <c r="B5" s="7">
        <v>90</v>
      </c>
      <c r="C5" s="7"/>
      <c r="D5" s="7"/>
      <c r="E5" s="7" t="s">
        <v>491</v>
      </c>
      <c r="F5" s="7">
        <v>90</v>
      </c>
    </row>
    <row r="6" ht="26.25" customHeight="1" spans="1:6">
      <c r="A6" s="7"/>
      <c r="B6" s="7"/>
      <c r="C6" s="7"/>
      <c r="D6" s="7"/>
      <c r="E6" s="7" t="s">
        <v>492</v>
      </c>
      <c r="F6" s="7"/>
    </row>
    <row r="7" ht="54" customHeight="1" spans="1:6">
      <c r="A7" s="7" t="s">
        <v>493</v>
      </c>
      <c r="B7" s="7" t="s">
        <v>502</v>
      </c>
      <c r="C7" s="7"/>
      <c r="D7" s="7"/>
      <c r="E7" s="7"/>
      <c r="F7" s="7"/>
    </row>
    <row r="8" ht="39" customHeight="1" spans="1:6">
      <c r="A8" s="7" t="s">
        <v>494</v>
      </c>
      <c r="B8" s="8" t="s">
        <v>503</v>
      </c>
      <c r="C8" s="9"/>
      <c r="D8" s="9"/>
      <c r="E8" s="9"/>
      <c r="F8" s="10"/>
    </row>
    <row r="9" ht="39" customHeight="1" spans="1:6">
      <c r="A9" s="7" t="s">
        <v>495</v>
      </c>
      <c r="B9" s="7" t="s">
        <v>504</v>
      </c>
      <c r="C9" s="7"/>
      <c r="D9" s="7"/>
      <c r="E9" s="7"/>
      <c r="F9" s="7"/>
    </row>
    <row r="10" ht="21" customHeight="1" spans="1:6">
      <c r="A10" s="11" t="s">
        <v>464</v>
      </c>
      <c r="B10" s="7" t="s">
        <v>496</v>
      </c>
      <c r="C10" s="7" t="s">
        <v>466</v>
      </c>
      <c r="D10" s="7" t="s">
        <v>467</v>
      </c>
      <c r="E10" s="7" t="s">
        <v>468</v>
      </c>
      <c r="F10" s="7" t="s">
        <v>469</v>
      </c>
    </row>
    <row r="11" ht="21" customHeight="1" spans="1:6">
      <c r="A11" s="11"/>
      <c r="B11" s="12" t="s">
        <v>505</v>
      </c>
      <c r="C11" s="7">
        <v>15</v>
      </c>
      <c r="D11" s="13" t="s">
        <v>474</v>
      </c>
      <c r="E11" s="14" t="s">
        <v>506</v>
      </c>
      <c r="F11" s="15">
        <v>100</v>
      </c>
    </row>
    <row r="12" ht="21" customHeight="1" spans="1:6">
      <c r="A12" s="11"/>
      <c r="B12" s="12" t="s">
        <v>507</v>
      </c>
      <c r="C12" s="7">
        <v>15</v>
      </c>
      <c r="D12" s="13" t="s">
        <v>474</v>
      </c>
      <c r="E12" s="14" t="s">
        <v>506</v>
      </c>
      <c r="F12" s="15">
        <v>100</v>
      </c>
    </row>
    <row r="13" ht="21" customHeight="1" spans="1:6">
      <c r="A13" s="11"/>
      <c r="B13" s="12" t="s">
        <v>508</v>
      </c>
      <c r="C13" s="7">
        <v>20</v>
      </c>
      <c r="D13" s="13" t="s">
        <v>474</v>
      </c>
      <c r="E13" s="14" t="s">
        <v>506</v>
      </c>
      <c r="F13" s="15">
        <v>100</v>
      </c>
    </row>
    <row r="14" ht="21" customHeight="1" spans="1:6">
      <c r="A14" s="11"/>
      <c r="B14" s="16" t="s">
        <v>509</v>
      </c>
      <c r="C14" s="7">
        <v>20</v>
      </c>
      <c r="D14" s="13" t="s">
        <v>474</v>
      </c>
      <c r="E14" s="14" t="s">
        <v>506</v>
      </c>
      <c r="F14" s="15">
        <v>100</v>
      </c>
    </row>
    <row r="15" ht="21" customHeight="1" spans="1:6">
      <c r="A15" s="11"/>
      <c r="B15" s="16" t="s">
        <v>510</v>
      </c>
      <c r="C15" s="7">
        <v>30</v>
      </c>
      <c r="D15" s="13" t="s">
        <v>474</v>
      </c>
      <c r="E15" s="14" t="s">
        <v>472</v>
      </c>
      <c r="F15" s="15">
        <v>95</v>
      </c>
    </row>
    <row r="16" ht="21" customHeight="1" spans="1:6">
      <c r="A16" s="11"/>
      <c r="B16" s="7"/>
      <c r="C16" s="7"/>
      <c r="D16" s="13"/>
      <c r="E16" s="15"/>
      <c r="F16" s="15"/>
    </row>
    <row r="17" ht="21" customHeight="1" spans="1:6">
      <c r="A17" s="11"/>
      <c r="B17" s="7"/>
      <c r="C17" s="7"/>
      <c r="D17" s="13"/>
      <c r="E17" s="15"/>
      <c r="F17" s="15"/>
    </row>
    <row r="18" ht="21" customHeight="1" spans="1:6">
      <c r="A18" s="11"/>
      <c r="B18" s="7"/>
      <c r="C18" s="7"/>
      <c r="D18" s="13"/>
      <c r="E18" s="15"/>
      <c r="F18" s="15"/>
    </row>
    <row r="19" ht="21" customHeight="1" spans="1:6">
      <c r="A19" s="11"/>
      <c r="B19" s="7"/>
      <c r="C19" s="7"/>
      <c r="D19" s="13"/>
      <c r="E19" s="15"/>
      <c r="F19" s="15"/>
    </row>
    <row r="20" ht="21" customHeight="1" spans="1:6">
      <c r="A20" s="11"/>
      <c r="B20" s="7"/>
      <c r="C20" s="7"/>
      <c r="D20" s="13"/>
      <c r="E20" s="15"/>
      <c r="F20" s="15"/>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14" sqref="J14"/>
    </sheetView>
  </sheetViews>
  <sheetFormatPr defaultColWidth="6.875" defaultRowHeight="20.1" customHeight="1"/>
  <cols>
    <col min="1" max="1" width="22.875" style="139" customWidth="1"/>
    <col min="2" max="2" width="19" style="139" customWidth="1"/>
    <col min="3" max="3" width="20.5" style="139" customWidth="1"/>
    <col min="4" max="7" width="19" style="139" customWidth="1"/>
    <col min="8" max="16384" width="6.875" style="140"/>
  </cols>
  <sheetData>
    <row r="1" s="138" customFormat="1" customHeight="1" spans="1:7">
      <c r="A1" s="32" t="s">
        <v>311</v>
      </c>
      <c r="B1" s="141"/>
      <c r="C1" s="141"/>
      <c r="D1" s="141"/>
      <c r="E1" s="141"/>
      <c r="F1" s="141"/>
      <c r="G1" s="141"/>
    </row>
    <row r="2" s="138" customFormat="1" ht="38.25" customHeight="1" spans="1:7">
      <c r="A2" s="142" t="s">
        <v>312</v>
      </c>
      <c r="B2" s="143"/>
      <c r="C2" s="143"/>
      <c r="D2" s="143"/>
      <c r="E2" s="143"/>
      <c r="F2" s="143"/>
      <c r="G2" s="143"/>
    </row>
    <row r="3" s="138" customFormat="1" customHeight="1" spans="1:7">
      <c r="A3" s="144"/>
      <c r="B3" s="141"/>
      <c r="C3" s="141"/>
      <c r="D3" s="141"/>
      <c r="E3" s="141"/>
      <c r="F3" s="141"/>
      <c r="G3" s="141"/>
    </row>
    <row r="4" s="138" customFormat="1" customHeight="1" spans="1:7">
      <c r="A4" s="145"/>
      <c r="B4" s="146"/>
      <c r="C4" s="146"/>
      <c r="D4" s="146"/>
      <c r="E4" s="146"/>
      <c r="F4" s="146"/>
      <c r="G4" s="147" t="s">
        <v>313</v>
      </c>
    </row>
    <row r="5" s="138" customFormat="1" customHeight="1" spans="1:7">
      <c r="A5" s="148" t="s">
        <v>314</v>
      </c>
      <c r="B5" s="148"/>
      <c r="C5" s="148" t="s">
        <v>315</v>
      </c>
      <c r="D5" s="148"/>
      <c r="E5" s="148"/>
      <c r="F5" s="148"/>
      <c r="G5" s="148"/>
    </row>
    <row r="6" s="138" customFormat="1" ht="45" customHeight="1" spans="1:7">
      <c r="A6" s="149" t="s">
        <v>316</v>
      </c>
      <c r="B6" s="149" t="s">
        <v>317</v>
      </c>
      <c r="C6" s="149" t="s">
        <v>316</v>
      </c>
      <c r="D6" s="149" t="s">
        <v>318</v>
      </c>
      <c r="E6" s="149" t="s">
        <v>319</v>
      </c>
      <c r="F6" s="149" t="s">
        <v>320</v>
      </c>
      <c r="G6" s="149" t="s">
        <v>321</v>
      </c>
    </row>
    <row r="7" s="138" customFormat="1" customHeight="1" spans="1:7">
      <c r="A7" s="150" t="s">
        <v>322</v>
      </c>
      <c r="B7" s="151">
        <v>987.31</v>
      </c>
      <c r="C7" s="152" t="s">
        <v>323</v>
      </c>
      <c r="D7" s="153">
        <v>987.31</v>
      </c>
      <c r="E7" s="153">
        <v>987.31</v>
      </c>
      <c r="F7" s="153"/>
      <c r="G7" s="153"/>
    </row>
    <row r="8" s="138" customFormat="1" customHeight="1" spans="1:7">
      <c r="A8" s="154" t="s">
        <v>324</v>
      </c>
      <c r="B8" s="155">
        <v>987.31</v>
      </c>
      <c r="C8" s="85" t="s">
        <v>325</v>
      </c>
      <c r="D8" s="153">
        <f>E8</f>
        <v>920.83</v>
      </c>
      <c r="E8" s="86">
        <v>920.83</v>
      </c>
      <c r="F8" s="156"/>
      <c r="G8" s="156"/>
    </row>
    <row r="9" s="138" customFormat="1" customHeight="1" spans="1:7">
      <c r="A9" s="154" t="s">
        <v>326</v>
      </c>
      <c r="B9" s="157"/>
      <c r="C9" s="85" t="s">
        <v>327</v>
      </c>
      <c r="D9" s="153">
        <f>E9</f>
        <v>45.29</v>
      </c>
      <c r="E9" s="86">
        <v>45.29</v>
      </c>
      <c r="F9" s="156"/>
      <c r="G9" s="156"/>
    </row>
    <row r="10" s="138" customFormat="1" customHeight="1" spans="1:7">
      <c r="A10" s="158" t="s">
        <v>328</v>
      </c>
      <c r="B10" s="159"/>
      <c r="C10" s="85" t="s">
        <v>329</v>
      </c>
      <c r="D10" s="153">
        <f>E10</f>
        <v>11.06</v>
      </c>
      <c r="E10" s="86">
        <v>11.06</v>
      </c>
      <c r="F10" s="156"/>
      <c r="G10" s="156"/>
    </row>
    <row r="11" s="138" customFormat="1" customHeight="1" spans="1:7">
      <c r="A11" s="160" t="s">
        <v>330</v>
      </c>
      <c r="B11" s="151"/>
      <c r="C11" s="91" t="s">
        <v>331</v>
      </c>
      <c r="D11" s="153">
        <f>E11</f>
        <v>10.13</v>
      </c>
      <c r="E11" s="86">
        <v>10.13</v>
      </c>
      <c r="F11" s="156"/>
      <c r="G11" s="156"/>
    </row>
    <row r="12" s="138" customFormat="1" customHeight="1" spans="1:7">
      <c r="A12" s="158" t="s">
        <v>324</v>
      </c>
      <c r="B12" s="155"/>
      <c r="C12" s="161"/>
      <c r="D12" s="156"/>
      <c r="E12" s="156"/>
      <c r="F12" s="156"/>
      <c r="G12" s="156"/>
    </row>
    <row r="13" s="138" customFormat="1" customHeight="1" spans="1:7">
      <c r="A13" s="158" t="s">
        <v>326</v>
      </c>
      <c r="B13" s="157"/>
      <c r="C13" s="161"/>
      <c r="D13" s="156"/>
      <c r="E13" s="156"/>
      <c r="F13" s="156"/>
      <c r="G13" s="156"/>
    </row>
    <row r="14" s="138" customFormat="1" customHeight="1" spans="1:13">
      <c r="A14" s="154" t="s">
        <v>328</v>
      </c>
      <c r="B14" s="159"/>
      <c r="C14" s="161"/>
      <c r="D14" s="156"/>
      <c r="E14" s="156"/>
      <c r="F14" s="156"/>
      <c r="G14" s="156"/>
      <c r="M14" s="170"/>
    </row>
    <row r="15" s="138" customFormat="1" customHeight="1" spans="1:7">
      <c r="A15" s="160"/>
      <c r="B15" s="162"/>
      <c r="C15" s="163"/>
      <c r="D15" s="164"/>
      <c r="E15" s="164"/>
      <c r="F15" s="164"/>
      <c r="G15" s="164"/>
    </row>
    <row r="16" s="138" customFormat="1" customHeight="1" spans="1:7">
      <c r="A16" s="160"/>
      <c r="B16" s="162"/>
      <c r="C16" s="162" t="s">
        <v>332</v>
      </c>
      <c r="D16" s="165">
        <f>E16+F16+G16</f>
        <v>0</v>
      </c>
      <c r="E16" s="166">
        <f>B8+B12-E7</f>
        <v>0</v>
      </c>
      <c r="F16" s="166">
        <f>B9+B13-F7</f>
        <v>0</v>
      </c>
      <c r="G16" s="166">
        <f>B10+B14-G7</f>
        <v>0</v>
      </c>
    </row>
    <row r="17" s="138" customFormat="1" customHeight="1" spans="1:7">
      <c r="A17" s="160"/>
      <c r="B17" s="162"/>
      <c r="C17" s="162"/>
      <c r="D17" s="166"/>
      <c r="E17" s="166"/>
      <c r="F17" s="166"/>
      <c r="G17" s="167"/>
    </row>
    <row r="18" s="138" customFormat="1" customHeight="1" spans="1:7">
      <c r="A18" s="160" t="s">
        <v>333</v>
      </c>
      <c r="B18" s="168">
        <f>B7+B11</f>
        <v>987.31</v>
      </c>
      <c r="C18" s="168" t="s">
        <v>334</v>
      </c>
      <c r="D18" s="166">
        <f>SUM(D7+D16)</f>
        <v>987.31</v>
      </c>
      <c r="E18" s="166">
        <f>SUM(E7+E16)</f>
        <v>987.31</v>
      </c>
      <c r="F18" s="166">
        <f>SUM(F7+F16)</f>
        <v>0</v>
      </c>
      <c r="G18" s="166">
        <f>SUM(G7+G16)</f>
        <v>0</v>
      </c>
    </row>
    <row r="19" customHeight="1" spans="1:6">
      <c r="A19" s="169"/>
      <c r="B19" s="169"/>
      <c r="C19" s="169"/>
      <c r="D19" s="169"/>
      <c r="E19" s="169"/>
      <c r="F19" s="16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topLeftCell="A7" workbookViewId="0">
      <selection activeCell="F18" sqref="F18"/>
    </sheetView>
  </sheetViews>
  <sheetFormatPr defaultColWidth="23.625" defaultRowHeight="12.75" customHeight="1" outlineLevelCol="4"/>
  <cols>
    <col min="1" max="1" width="12.5" style="40" customWidth="1"/>
    <col min="2" max="2" width="30" style="40" customWidth="1"/>
    <col min="3" max="3" width="12.5" style="40" customWidth="1"/>
    <col min="4" max="5" width="13.125" style="40" customWidth="1"/>
    <col min="6" max="255" width="6.875" style="40" customWidth="1"/>
    <col min="256" max="16384" width="23.625" style="40"/>
  </cols>
  <sheetData>
    <row r="1" ht="20.1" customHeight="1" spans="1:1">
      <c r="A1" s="41" t="s">
        <v>335</v>
      </c>
    </row>
    <row r="2" ht="36" customHeight="1" spans="1:5">
      <c r="A2" s="131" t="s">
        <v>336</v>
      </c>
      <c r="B2" s="108"/>
      <c r="C2" s="108"/>
      <c r="D2" s="108"/>
      <c r="E2" s="108"/>
    </row>
    <row r="3" ht="20.1" customHeight="1" spans="1:5">
      <c r="A3" s="121"/>
      <c r="B3" s="108"/>
      <c r="C3" s="108"/>
      <c r="D3" s="108"/>
      <c r="E3" s="108"/>
    </row>
    <row r="4" ht="20.1" customHeight="1" spans="1:5">
      <c r="A4" s="49"/>
      <c r="B4" s="48"/>
      <c r="C4" s="48"/>
      <c r="D4" s="48"/>
      <c r="E4" s="136" t="s">
        <v>313</v>
      </c>
    </row>
    <row r="5" ht="20.1" customHeight="1" spans="1:5">
      <c r="A5" s="61" t="s">
        <v>337</v>
      </c>
      <c r="B5" s="61"/>
      <c r="C5" s="61" t="s">
        <v>338</v>
      </c>
      <c r="D5" s="61"/>
      <c r="E5" s="61"/>
    </row>
    <row r="6" ht="20.1" customHeight="1" spans="1:5">
      <c r="A6" s="81" t="s">
        <v>339</v>
      </c>
      <c r="B6" s="81" t="s">
        <v>340</v>
      </c>
      <c r="C6" s="81" t="s">
        <v>341</v>
      </c>
      <c r="D6" s="81" t="s">
        <v>342</v>
      </c>
      <c r="E6" s="81" t="s">
        <v>343</v>
      </c>
    </row>
    <row r="7" s="48" customFormat="1" ht="19" customHeight="1" spans="1:5">
      <c r="A7" s="66"/>
      <c r="B7" s="67"/>
      <c r="C7" s="137">
        <f>D7+E7</f>
        <v>987.31</v>
      </c>
      <c r="D7" s="137">
        <f>D8+D13+D19+D23</f>
        <v>257.4</v>
      </c>
      <c r="E7" s="137">
        <f>E8+E13+E19+E23</f>
        <v>729.91</v>
      </c>
    </row>
    <row r="8" s="48" customFormat="1" ht="19" customHeight="1" spans="1:5">
      <c r="A8" s="66" t="s">
        <v>344</v>
      </c>
      <c r="B8" s="67" t="s">
        <v>345</v>
      </c>
      <c r="C8" s="137">
        <f t="shared" ref="C8:C25" si="0">D8+E8</f>
        <v>920.83</v>
      </c>
      <c r="D8" s="137">
        <f>D9</f>
        <v>190.92</v>
      </c>
      <c r="E8" s="137">
        <f>E9</f>
        <v>729.91</v>
      </c>
    </row>
    <row r="9" s="48" customFormat="1" ht="19" customHeight="1" spans="1:5">
      <c r="A9" s="66" t="s">
        <v>346</v>
      </c>
      <c r="B9" s="67" t="s">
        <v>347</v>
      </c>
      <c r="C9" s="137">
        <f t="shared" si="0"/>
        <v>920.83</v>
      </c>
      <c r="D9" s="137">
        <f>D10+D11+D12</f>
        <v>190.92</v>
      </c>
      <c r="E9" s="137">
        <f>E10+E11+E12</f>
        <v>729.91</v>
      </c>
    </row>
    <row r="10" s="48" customFormat="1" ht="19" customHeight="1" spans="1:5">
      <c r="A10" s="66" t="s">
        <v>348</v>
      </c>
      <c r="B10" s="67" t="s">
        <v>349</v>
      </c>
      <c r="C10" s="137">
        <f t="shared" si="0"/>
        <v>673.91</v>
      </c>
      <c r="D10" s="137">
        <v>0</v>
      </c>
      <c r="E10" s="137">
        <v>673.91</v>
      </c>
    </row>
    <row r="11" s="48" customFormat="1" ht="19" customHeight="1" spans="1:5">
      <c r="A11" s="66" t="s">
        <v>350</v>
      </c>
      <c r="B11" s="67" t="s">
        <v>351</v>
      </c>
      <c r="C11" s="137">
        <f t="shared" si="0"/>
        <v>190.92</v>
      </c>
      <c r="D11" s="137">
        <v>190.92</v>
      </c>
      <c r="E11" s="137">
        <v>0</v>
      </c>
    </row>
    <row r="12" s="48" customFormat="1" ht="19" customHeight="1" spans="1:5">
      <c r="A12" s="66" t="s">
        <v>352</v>
      </c>
      <c r="B12" s="67" t="s">
        <v>353</v>
      </c>
      <c r="C12" s="137">
        <f t="shared" si="0"/>
        <v>56</v>
      </c>
      <c r="D12" s="137">
        <v>0</v>
      </c>
      <c r="E12" s="137">
        <v>56</v>
      </c>
    </row>
    <row r="13" s="48" customFormat="1" ht="19" customHeight="1" spans="1:5">
      <c r="A13" s="66" t="s">
        <v>354</v>
      </c>
      <c r="B13" s="67" t="s">
        <v>355</v>
      </c>
      <c r="C13" s="137">
        <f t="shared" si="0"/>
        <v>45.29</v>
      </c>
      <c r="D13" s="137">
        <f>D14</f>
        <v>45.29</v>
      </c>
      <c r="E13" s="137">
        <v>0</v>
      </c>
    </row>
    <row r="14" s="49" customFormat="1" ht="19" customHeight="1" spans="1:5">
      <c r="A14" s="66" t="s">
        <v>356</v>
      </c>
      <c r="B14" s="67" t="s">
        <v>357</v>
      </c>
      <c r="C14" s="137">
        <f t="shared" si="0"/>
        <v>45.29</v>
      </c>
      <c r="D14" s="137">
        <f>D15+D16+D17+D18</f>
        <v>45.29</v>
      </c>
      <c r="E14" s="137">
        <v>0</v>
      </c>
    </row>
    <row r="15" s="48" customFormat="1" ht="19" customHeight="1" spans="1:5">
      <c r="A15" s="66" t="s">
        <v>358</v>
      </c>
      <c r="B15" s="67" t="s">
        <v>359</v>
      </c>
      <c r="C15" s="137">
        <f t="shared" si="0"/>
        <v>13.51</v>
      </c>
      <c r="D15" s="137">
        <v>13.51</v>
      </c>
      <c r="E15" s="137">
        <v>0</v>
      </c>
    </row>
    <row r="16" s="48" customFormat="1" ht="19" customHeight="1" spans="1:5">
      <c r="A16" s="66" t="s">
        <v>360</v>
      </c>
      <c r="B16" s="67" t="s">
        <v>361</v>
      </c>
      <c r="C16" s="137">
        <f t="shared" si="0"/>
        <v>15.14</v>
      </c>
      <c r="D16" s="137">
        <v>15.14</v>
      </c>
      <c r="E16" s="137">
        <v>0</v>
      </c>
    </row>
    <row r="17" s="48" customFormat="1" ht="19" customHeight="1" spans="1:5">
      <c r="A17" s="66" t="s">
        <v>362</v>
      </c>
      <c r="B17" s="67" t="s">
        <v>363</v>
      </c>
      <c r="C17" s="137">
        <f t="shared" si="0"/>
        <v>16</v>
      </c>
      <c r="D17" s="137">
        <v>16</v>
      </c>
      <c r="E17" s="137">
        <v>0</v>
      </c>
    </row>
    <row r="18" s="48" customFormat="1" ht="19" customHeight="1" spans="1:5">
      <c r="A18" s="66" t="s">
        <v>364</v>
      </c>
      <c r="B18" s="67" t="s">
        <v>365</v>
      </c>
      <c r="C18" s="137">
        <f t="shared" si="0"/>
        <v>0.64</v>
      </c>
      <c r="D18" s="137">
        <v>0.64</v>
      </c>
      <c r="E18" s="137">
        <v>0</v>
      </c>
    </row>
    <row r="19" s="48" customFormat="1" ht="19" customHeight="1" spans="1:5">
      <c r="A19" s="66" t="s">
        <v>366</v>
      </c>
      <c r="B19" s="67" t="s">
        <v>367</v>
      </c>
      <c r="C19" s="137">
        <f t="shared" si="0"/>
        <v>11.06</v>
      </c>
      <c r="D19" s="137">
        <f>D20</f>
        <v>11.06</v>
      </c>
      <c r="E19" s="137">
        <v>0</v>
      </c>
    </row>
    <row r="20" s="48" customFormat="1" ht="19" customHeight="1" spans="1:5">
      <c r="A20" s="66" t="s">
        <v>368</v>
      </c>
      <c r="B20" s="67" t="s">
        <v>369</v>
      </c>
      <c r="C20" s="137">
        <f t="shared" si="0"/>
        <v>11.06</v>
      </c>
      <c r="D20" s="137">
        <f>D21+D22</f>
        <v>11.06</v>
      </c>
      <c r="E20" s="137">
        <v>0</v>
      </c>
    </row>
    <row r="21" s="48" customFormat="1" ht="19" customHeight="1" spans="1:5">
      <c r="A21" s="66" t="s">
        <v>370</v>
      </c>
      <c r="B21" s="67" t="s">
        <v>371</v>
      </c>
      <c r="C21" s="137">
        <f t="shared" si="0"/>
        <v>8.02</v>
      </c>
      <c r="D21" s="137">
        <v>8.02</v>
      </c>
      <c r="E21" s="137">
        <v>0</v>
      </c>
    </row>
    <row r="22" s="48" customFormat="1" ht="19" customHeight="1" spans="1:5">
      <c r="A22" s="66" t="s">
        <v>372</v>
      </c>
      <c r="B22" s="67" t="s">
        <v>373</v>
      </c>
      <c r="C22" s="137">
        <f t="shared" si="0"/>
        <v>3.04</v>
      </c>
      <c r="D22" s="137">
        <v>3.04</v>
      </c>
      <c r="E22" s="137">
        <v>0</v>
      </c>
    </row>
    <row r="23" s="48" customFormat="1" ht="19" customHeight="1" spans="1:5">
      <c r="A23" s="66" t="s">
        <v>374</v>
      </c>
      <c r="B23" s="67" t="s">
        <v>375</v>
      </c>
      <c r="C23" s="137">
        <f t="shared" si="0"/>
        <v>10.13</v>
      </c>
      <c r="D23" s="137">
        <f>D24</f>
        <v>10.13</v>
      </c>
      <c r="E23" s="137">
        <v>0</v>
      </c>
    </row>
    <row r="24" s="48" customFormat="1" ht="19" customHeight="1" spans="1:5">
      <c r="A24" s="66" t="s">
        <v>376</v>
      </c>
      <c r="B24" s="67" t="s">
        <v>377</v>
      </c>
      <c r="C24" s="137">
        <f t="shared" si="0"/>
        <v>10.13</v>
      </c>
      <c r="D24" s="137">
        <f>D25</f>
        <v>10.13</v>
      </c>
      <c r="E24" s="137">
        <v>0</v>
      </c>
    </row>
    <row r="25" s="48" customFormat="1" ht="19" customHeight="1" spans="1:5">
      <c r="A25" s="66" t="s">
        <v>378</v>
      </c>
      <c r="B25" s="67" t="s">
        <v>379</v>
      </c>
      <c r="C25" s="137">
        <f t="shared" si="0"/>
        <v>10.13</v>
      </c>
      <c r="D25" s="137">
        <v>10.13</v>
      </c>
      <c r="E25" s="137">
        <v>0</v>
      </c>
    </row>
  </sheetData>
  <mergeCells count="2">
    <mergeCell ref="A5:B5"/>
    <mergeCell ref="C5:E5"/>
  </mergeCells>
  <printOptions horizontalCentered="1"/>
  <pageMargins left="0" right="0"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topLeftCell="A15" workbookViewId="0">
      <selection activeCell="A5" sqref="$A5:$XFD33"/>
    </sheetView>
  </sheetViews>
  <sheetFormatPr defaultColWidth="6.875" defaultRowHeight="20.1" customHeight="1"/>
  <cols>
    <col min="1" max="1" width="14.5" style="40" customWidth="1"/>
    <col min="2" max="2" width="33.375" style="40" customWidth="1"/>
    <col min="3" max="3" width="16.5" style="40" customWidth="1"/>
    <col min="4" max="4" width="17.75" style="40" customWidth="1"/>
    <col min="5" max="5" width="17.625" style="40" customWidth="1"/>
    <col min="6" max="16384" width="6.875" style="40"/>
  </cols>
  <sheetData>
    <row r="1" customHeight="1" spans="1:5">
      <c r="A1" s="41" t="s">
        <v>380</v>
      </c>
      <c r="E1" s="130"/>
    </row>
    <row r="2" ht="44.25" customHeight="1" spans="1:5">
      <c r="A2" s="131" t="s">
        <v>381</v>
      </c>
      <c r="B2" s="132"/>
      <c r="C2" s="132"/>
      <c r="D2" s="132"/>
      <c r="E2" s="132"/>
    </row>
    <row r="3" customHeight="1" spans="1:5">
      <c r="A3" s="132"/>
      <c r="B3" s="132"/>
      <c r="C3" s="132"/>
      <c r="D3" s="132"/>
      <c r="E3" s="132"/>
    </row>
    <row r="4" s="122" customFormat="1" customHeight="1" spans="1:5">
      <c r="A4" s="49"/>
      <c r="B4" s="48"/>
      <c r="C4" s="48"/>
      <c r="D4" s="48"/>
      <c r="E4" s="133" t="s">
        <v>313</v>
      </c>
    </row>
    <row r="5" s="122" customFormat="1" customHeight="1" spans="1:5">
      <c r="A5" s="61" t="s">
        <v>382</v>
      </c>
      <c r="B5" s="61"/>
      <c r="C5" s="61" t="s">
        <v>383</v>
      </c>
      <c r="D5" s="61"/>
      <c r="E5" s="61"/>
    </row>
    <row r="6" s="122" customFormat="1" customHeight="1" spans="1:5">
      <c r="A6" s="61" t="s">
        <v>339</v>
      </c>
      <c r="B6" s="61" t="s">
        <v>340</v>
      </c>
      <c r="C6" s="61" t="s">
        <v>318</v>
      </c>
      <c r="D6" s="61" t="s">
        <v>384</v>
      </c>
      <c r="E6" s="61" t="s">
        <v>385</v>
      </c>
    </row>
    <row r="7" s="122" customFormat="1" customHeight="1" spans="1:10">
      <c r="A7" s="134" t="s">
        <v>318</v>
      </c>
      <c r="B7" s="53"/>
      <c r="C7" s="135">
        <f>D7+E7</f>
        <v>257.4</v>
      </c>
      <c r="D7" s="135">
        <f>D8+D31</f>
        <v>194.72</v>
      </c>
      <c r="E7" s="135">
        <f>E19</f>
        <v>62.68</v>
      </c>
      <c r="J7" s="106"/>
    </row>
    <row r="8" s="122" customFormat="1" customHeight="1" spans="1:7">
      <c r="A8" s="134">
        <v>301</v>
      </c>
      <c r="B8" s="53" t="s">
        <v>386</v>
      </c>
      <c r="C8" s="135">
        <f t="shared" ref="C8:C33" si="0">D8+E8</f>
        <v>176.48</v>
      </c>
      <c r="D8" s="135">
        <f>D9+D10+D11+D12+D13+D14+D15+D16+D17+D18</f>
        <v>176.48</v>
      </c>
      <c r="E8" s="135">
        <f>E9+E10+E11+E12+E13+E14+E15+E16+E17+E18</f>
        <v>0</v>
      </c>
      <c r="G8" s="106"/>
    </row>
    <row r="9" s="122" customFormat="1" customHeight="1" spans="1:11">
      <c r="A9" s="134">
        <v>30101</v>
      </c>
      <c r="B9" s="53" t="s">
        <v>387</v>
      </c>
      <c r="C9" s="135">
        <f t="shared" si="0"/>
        <v>44.91</v>
      </c>
      <c r="D9" s="135">
        <v>44.91</v>
      </c>
      <c r="E9" s="135">
        <v>0</v>
      </c>
      <c r="F9" s="106"/>
      <c r="G9" s="106"/>
      <c r="K9" s="106"/>
    </row>
    <row r="10" s="122" customFormat="1" customHeight="1" spans="1:8">
      <c r="A10" s="134">
        <v>30102</v>
      </c>
      <c r="B10" s="53" t="s">
        <v>388</v>
      </c>
      <c r="C10" s="135">
        <f t="shared" si="0"/>
        <v>33.11</v>
      </c>
      <c r="D10" s="135">
        <v>33.11</v>
      </c>
      <c r="E10" s="135">
        <v>0</v>
      </c>
      <c r="F10" s="106"/>
      <c r="H10" s="106"/>
    </row>
    <row r="11" s="122" customFormat="1" customHeight="1" spans="1:8">
      <c r="A11" s="134">
        <v>30103</v>
      </c>
      <c r="B11" s="53" t="s">
        <v>389</v>
      </c>
      <c r="C11" s="135">
        <f t="shared" si="0"/>
        <v>6.39</v>
      </c>
      <c r="D11" s="135">
        <v>6.39</v>
      </c>
      <c r="E11" s="135">
        <v>0</v>
      </c>
      <c r="F11" s="106"/>
      <c r="H11" s="106"/>
    </row>
    <row r="12" s="122" customFormat="1" customHeight="1" spans="1:8">
      <c r="A12" s="134">
        <v>30108</v>
      </c>
      <c r="B12" s="53" t="s">
        <v>390</v>
      </c>
      <c r="C12" s="135">
        <f t="shared" si="0"/>
        <v>13.51</v>
      </c>
      <c r="D12" s="135">
        <v>13.51</v>
      </c>
      <c r="E12" s="135">
        <v>0</v>
      </c>
      <c r="F12" s="106"/>
      <c r="G12" s="106"/>
      <c r="H12" s="106"/>
    </row>
    <row r="13" s="122" customFormat="1" customHeight="1" spans="1:10">
      <c r="A13" s="134">
        <v>30109</v>
      </c>
      <c r="B13" s="53" t="s">
        <v>391</v>
      </c>
      <c r="C13" s="135">
        <f t="shared" si="0"/>
        <v>15.14</v>
      </c>
      <c r="D13" s="135">
        <v>15.14</v>
      </c>
      <c r="E13" s="135">
        <v>0</v>
      </c>
      <c r="F13" s="106"/>
      <c r="J13" s="106"/>
    </row>
    <row r="14" s="122" customFormat="1" customHeight="1" spans="1:11">
      <c r="A14" s="134">
        <v>30110</v>
      </c>
      <c r="B14" s="53" t="s">
        <v>392</v>
      </c>
      <c r="C14" s="135">
        <f t="shared" si="0"/>
        <v>8.02</v>
      </c>
      <c r="D14" s="135">
        <v>8.02</v>
      </c>
      <c r="E14" s="135">
        <v>0</v>
      </c>
      <c r="F14" s="106"/>
      <c r="G14" s="106"/>
      <c r="K14" s="106"/>
    </row>
    <row r="15" s="122" customFormat="1" customHeight="1" spans="1:11">
      <c r="A15" s="134">
        <v>30112</v>
      </c>
      <c r="B15" s="53" t="s">
        <v>393</v>
      </c>
      <c r="C15" s="135">
        <f t="shared" si="0"/>
        <v>0.68</v>
      </c>
      <c r="D15" s="135">
        <v>0.68</v>
      </c>
      <c r="E15" s="135">
        <v>0</v>
      </c>
      <c r="F15" s="106"/>
      <c r="G15" s="106"/>
      <c r="H15" s="106"/>
      <c r="K15" s="106"/>
    </row>
    <row r="16" s="122" customFormat="1" customHeight="1" spans="1:11">
      <c r="A16" s="134">
        <v>30113</v>
      </c>
      <c r="B16" s="53" t="s">
        <v>394</v>
      </c>
      <c r="C16" s="135">
        <f t="shared" si="0"/>
        <v>10.14</v>
      </c>
      <c r="D16" s="135">
        <v>10.14</v>
      </c>
      <c r="E16" s="135">
        <v>0</v>
      </c>
      <c r="F16" s="106"/>
      <c r="G16" s="106"/>
      <c r="K16" s="106"/>
    </row>
    <row r="17" s="122" customFormat="1" customHeight="1" spans="1:11">
      <c r="A17" s="134">
        <v>30114</v>
      </c>
      <c r="B17" s="53" t="s">
        <v>395</v>
      </c>
      <c r="C17" s="135">
        <f t="shared" si="0"/>
        <v>1.44</v>
      </c>
      <c r="D17" s="135">
        <v>1.44</v>
      </c>
      <c r="E17" s="135">
        <v>0</v>
      </c>
      <c r="F17" s="106"/>
      <c r="G17" s="106"/>
      <c r="K17" s="106"/>
    </row>
    <row r="18" s="122" customFormat="1" customHeight="1" spans="1:11">
      <c r="A18" s="134">
        <v>30199</v>
      </c>
      <c r="B18" s="53" t="s">
        <v>396</v>
      </c>
      <c r="C18" s="135">
        <f t="shared" si="0"/>
        <v>43.14</v>
      </c>
      <c r="D18" s="135">
        <v>43.14</v>
      </c>
      <c r="E18" s="135">
        <v>0</v>
      </c>
      <c r="F18" s="106"/>
      <c r="G18" s="106"/>
      <c r="K18" s="106"/>
    </row>
    <row r="19" s="122" customFormat="1" customHeight="1" spans="1:11">
      <c r="A19" s="134">
        <v>302</v>
      </c>
      <c r="B19" s="53" t="s">
        <v>397</v>
      </c>
      <c r="C19" s="135">
        <f t="shared" si="0"/>
        <v>62.68</v>
      </c>
      <c r="D19" s="135">
        <f>D20+D21+D22+D23+D24+D25+D26+D27+D28+D29+D30</f>
        <v>0</v>
      </c>
      <c r="E19" s="135">
        <f>E20+E21+E22+E23+E24+E25+E26+E27+E28+E29+E30</f>
        <v>62.68</v>
      </c>
      <c r="F19" s="106"/>
      <c r="G19" s="106"/>
      <c r="I19" s="106"/>
      <c r="K19" s="106"/>
    </row>
    <row r="20" s="122" customFormat="1" customHeight="1" spans="1:11">
      <c r="A20" s="134">
        <v>30201</v>
      </c>
      <c r="B20" s="53" t="s">
        <v>398</v>
      </c>
      <c r="C20" s="135">
        <f t="shared" si="0"/>
        <v>2</v>
      </c>
      <c r="D20" s="135">
        <v>0</v>
      </c>
      <c r="E20" s="135">
        <v>2</v>
      </c>
      <c r="F20" s="106"/>
      <c r="G20" s="106"/>
      <c r="K20" s="106"/>
    </row>
    <row r="21" s="122" customFormat="1" customHeight="1" spans="1:7">
      <c r="A21" s="134">
        <v>30203</v>
      </c>
      <c r="B21" s="53" t="s">
        <v>399</v>
      </c>
      <c r="C21" s="135">
        <f t="shared" si="0"/>
        <v>4</v>
      </c>
      <c r="D21" s="135">
        <v>0</v>
      </c>
      <c r="E21" s="135">
        <v>4</v>
      </c>
      <c r="F21" s="106"/>
      <c r="G21" s="106"/>
    </row>
    <row r="22" s="122" customFormat="1" customHeight="1" spans="1:14">
      <c r="A22" s="134">
        <v>30207</v>
      </c>
      <c r="B22" s="53" t="s">
        <v>400</v>
      </c>
      <c r="C22" s="135">
        <f t="shared" si="0"/>
        <v>7.81</v>
      </c>
      <c r="D22" s="135">
        <v>0</v>
      </c>
      <c r="E22" s="135">
        <v>7.81</v>
      </c>
      <c r="F22" s="106"/>
      <c r="G22" s="106"/>
      <c r="H22" s="106"/>
      <c r="N22" s="106"/>
    </row>
    <row r="23" s="122" customFormat="1" customHeight="1" spans="1:7">
      <c r="A23" s="134">
        <v>30211</v>
      </c>
      <c r="B23" s="53" t="s">
        <v>401</v>
      </c>
      <c r="C23" s="135">
        <f t="shared" si="0"/>
        <v>20</v>
      </c>
      <c r="D23" s="135">
        <v>0</v>
      </c>
      <c r="E23" s="135">
        <v>20</v>
      </c>
      <c r="F23" s="106"/>
      <c r="G23" s="106"/>
    </row>
    <row r="24" s="122" customFormat="1" customHeight="1" spans="1:10">
      <c r="A24" s="134">
        <v>30212</v>
      </c>
      <c r="B24" s="53" t="s">
        <v>402</v>
      </c>
      <c r="C24" s="135">
        <f t="shared" si="0"/>
        <v>4</v>
      </c>
      <c r="D24" s="135">
        <v>0</v>
      </c>
      <c r="E24" s="135">
        <v>4</v>
      </c>
      <c r="F24" s="106"/>
      <c r="H24" s="106"/>
      <c r="J24" s="106"/>
    </row>
    <row r="25" s="122" customFormat="1" customHeight="1" spans="1:8">
      <c r="A25" s="134">
        <v>30216</v>
      </c>
      <c r="B25" s="53" t="s">
        <v>403</v>
      </c>
      <c r="C25" s="135">
        <f t="shared" si="0"/>
        <v>0.13</v>
      </c>
      <c r="D25" s="135">
        <v>0</v>
      </c>
      <c r="E25" s="135">
        <v>0.13</v>
      </c>
      <c r="F25" s="106"/>
      <c r="G25" s="106"/>
      <c r="H25" s="106"/>
    </row>
    <row r="26" s="122" customFormat="1" customHeight="1" spans="1:6">
      <c r="A26" s="134">
        <v>30217</v>
      </c>
      <c r="B26" s="53" t="s">
        <v>404</v>
      </c>
      <c r="C26" s="135">
        <f t="shared" si="0"/>
        <v>1</v>
      </c>
      <c r="D26" s="135">
        <v>0</v>
      </c>
      <c r="E26" s="135">
        <v>1</v>
      </c>
      <c r="F26" s="106"/>
    </row>
    <row r="27" s="122" customFormat="1" customHeight="1" spans="1:12">
      <c r="A27" s="134">
        <v>30228</v>
      </c>
      <c r="B27" s="53" t="s">
        <v>405</v>
      </c>
      <c r="C27" s="135">
        <f t="shared" si="0"/>
        <v>1.72</v>
      </c>
      <c r="D27" s="135">
        <v>0</v>
      </c>
      <c r="E27" s="135">
        <v>1.72</v>
      </c>
      <c r="F27" s="106"/>
      <c r="G27" s="106"/>
      <c r="I27" s="106"/>
      <c r="L27" s="106"/>
    </row>
    <row r="28" s="122" customFormat="1" customHeight="1" spans="1:8">
      <c r="A28" s="134">
        <v>30229</v>
      </c>
      <c r="B28" s="53" t="s">
        <v>406</v>
      </c>
      <c r="C28" s="135">
        <f t="shared" si="0"/>
        <v>3.4</v>
      </c>
      <c r="D28" s="135">
        <v>0</v>
      </c>
      <c r="E28" s="135">
        <v>3.4</v>
      </c>
      <c r="F28" s="106"/>
      <c r="G28" s="106"/>
      <c r="H28" s="106"/>
    </row>
    <row r="29" s="122" customFormat="1" customHeight="1" spans="1:7">
      <c r="A29" s="134">
        <v>30239</v>
      </c>
      <c r="B29" s="53" t="s">
        <v>407</v>
      </c>
      <c r="C29" s="135">
        <f t="shared" si="0"/>
        <v>17.58</v>
      </c>
      <c r="D29" s="135">
        <v>0</v>
      </c>
      <c r="E29" s="135">
        <v>17.58</v>
      </c>
      <c r="F29" s="106"/>
      <c r="G29" s="106"/>
    </row>
    <row r="30" s="122" customFormat="1" customHeight="1" spans="1:7">
      <c r="A30" s="134">
        <v>30299</v>
      </c>
      <c r="B30" s="53" t="s">
        <v>408</v>
      </c>
      <c r="C30" s="135">
        <f t="shared" si="0"/>
        <v>1.04</v>
      </c>
      <c r="D30" s="135">
        <v>0</v>
      </c>
      <c r="E30" s="135">
        <v>1.04</v>
      </c>
      <c r="F30" s="106"/>
      <c r="G30" s="106"/>
    </row>
    <row r="31" s="122" customFormat="1" customHeight="1" spans="1:7">
      <c r="A31" s="134">
        <v>303</v>
      </c>
      <c r="B31" s="53" t="s">
        <v>409</v>
      </c>
      <c r="C31" s="135">
        <f t="shared" si="0"/>
        <v>18.24</v>
      </c>
      <c r="D31" s="135">
        <f>D32+D33</f>
        <v>18.24</v>
      </c>
      <c r="E31" s="135">
        <v>0</v>
      </c>
      <c r="F31" s="106"/>
      <c r="G31" s="106"/>
    </row>
    <row r="32" s="122" customFormat="1" customHeight="1" spans="1:16">
      <c r="A32" s="134">
        <v>30307</v>
      </c>
      <c r="B32" s="53" t="s">
        <v>410</v>
      </c>
      <c r="C32" s="135">
        <f t="shared" si="0"/>
        <v>1.6</v>
      </c>
      <c r="D32" s="135">
        <v>1.6</v>
      </c>
      <c r="E32" s="135">
        <v>0</v>
      </c>
      <c r="F32" s="106"/>
      <c r="G32" s="106"/>
      <c r="P32" s="106"/>
    </row>
    <row r="33" s="122" customFormat="1" customHeight="1" spans="1:11">
      <c r="A33" s="134">
        <v>30399</v>
      </c>
      <c r="B33" s="53" t="s">
        <v>411</v>
      </c>
      <c r="C33" s="135">
        <f t="shared" si="0"/>
        <v>16.64</v>
      </c>
      <c r="D33" s="135">
        <v>16.64</v>
      </c>
      <c r="E33" s="135">
        <v>0</v>
      </c>
      <c r="F33" s="106"/>
      <c r="G33" s="106"/>
      <c r="H33" s="106"/>
      <c r="K33" s="106"/>
    </row>
    <row r="34" customHeight="1" spans="3:5">
      <c r="C34" s="42"/>
      <c r="D34" s="42"/>
      <c r="E34" s="42"/>
    </row>
    <row r="35" customHeight="1" spans="4:14">
      <c r="D35" s="42"/>
      <c r="E35" s="42"/>
      <c r="F35" s="42"/>
      <c r="N35" s="4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3" sqref="I13"/>
    </sheetView>
  </sheetViews>
  <sheetFormatPr defaultColWidth="6.875" defaultRowHeight="12.75" customHeight="1"/>
  <cols>
    <col min="1" max="6" width="11.625" style="40" hidden="1" customWidth="1"/>
    <col min="7" max="12" width="19.625" style="40" customWidth="1"/>
    <col min="13" max="16384" width="6.875" style="40"/>
  </cols>
  <sheetData>
    <row r="1" ht="20.1" customHeight="1" spans="1:12">
      <c r="A1" s="41" t="s">
        <v>412</v>
      </c>
      <c r="G1" s="120" t="s">
        <v>412</v>
      </c>
      <c r="L1" s="128"/>
    </row>
    <row r="2" ht="42" customHeight="1" spans="1:12">
      <c r="A2" s="107" t="s">
        <v>413</v>
      </c>
      <c r="B2" s="108"/>
      <c r="C2" s="108"/>
      <c r="D2" s="108"/>
      <c r="E2" s="108"/>
      <c r="F2" s="108"/>
      <c r="G2" s="107" t="s">
        <v>414</v>
      </c>
      <c r="H2" s="108"/>
      <c r="I2" s="108"/>
      <c r="J2" s="108"/>
      <c r="K2" s="108"/>
      <c r="L2" s="108"/>
    </row>
    <row r="3" ht="20.1" customHeight="1" spans="1:12">
      <c r="A3" s="121"/>
      <c r="B3" s="108"/>
      <c r="C3" s="108"/>
      <c r="D3" s="108"/>
      <c r="E3" s="108"/>
      <c r="F3" s="108"/>
      <c r="G3" s="108"/>
      <c r="H3" s="108"/>
      <c r="I3" s="108"/>
      <c r="J3" s="108"/>
      <c r="K3" s="108"/>
      <c r="L3" s="108"/>
    </row>
    <row r="4" ht="20.1" customHeight="1" spans="1:12">
      <c r="A4" s="122"/>
      <c r="B4" s="122"/>
      <c r="C4" s="122"/>
      <c r="D4" s="122"/>
      <c r="E4" s="122"/>
      <c r="F4" s="122"/>
      <c r="G4" s="122"/>
      <c r="H4" s="122"/>
      <c r="I4" s="122"/>
      <c r="J4" s="122"/>
      <c r="K4" s="122"/>
      <c r="L4" s="50" t="s">
        <v>313</v>
      </c>
    </row>
    <row r="5" ht="28.5" customHeight="1" spans="1:12">
      <c r="A5" s="61" t="s">
        <v>415</v>
      </c>
      <c r="B5" s="61"/>
      <c r="C5" s="61"/>
      <c r="D5" s="61"/>
      <c r="E5" s="61"/>
      <c r="F5" s="112"/>
      <c r="G5" s="61" t="s">
        <v>338</v>
      </c>
      <c r="H5" s="61"/>
      <c r="I5" s="61"/>
      <c r="J5" s="61"/>
      <c r="K5" s="61"/>
      <c r="L5" s="61"/>
    </row>
    <row r="6" ht="28.5" customHeight="1" spans="1:12">
      <c r="A6" s="81" t="s">
        <v>318</v>
      </c>
      <c r="B6" s="123" t="s">
        <v>416</v>
      </c>
      <c r="C6" s="81" t="s">
        <v>417</v>
      </c>
      <c r="D6" s="81"/>
      <c r="E6" s="81"/>
      <c r="F6" s="124" t="s">
        <v>418</v>
      </c>
      <c r="G6" s="61" t="s">
        <v>318</v>
      </c>
      <c r="H6" s="36" t="s">
        <v>416</v>
      </c>
      <c r="I6" s="61" t="s">
        <v>417</v>
      </c>
      <c r="J6" s="61"/>
      <c r="K6" s="61"/>
      <c r="L6" s="61" t="s">
        <v>418</v>
      </c>
    </row>
    <row r="7" ht="28.5" customHeight="1" spans="1:12">
      <c r="A7" s="113"/>
      <c r="B7" s="51"/>
      <c r="C7" s="114" t="s">
        <v>341</v>
      </c>
      <c r="D7" s="125" t="s">
        <v>419</v>
      </c>
      <c r="E7" s="125" t="s">
        <v>420</v>
      </c>
      <c r="F7" s="113"/>
      <c r="G7" s="61"/>
      <c r="H7" s="36"/>
      <c r="I7" s="61" t="s">
        <v>341</v>
      </c>
      <c r="J7" s="36" t="s">
        <v>419</v>
      </c>
      <c r="K7" s="36" t="s">
        <v>420</v>
      </c>
      <c r="L7" s="61"/>
    </row>
    <row r="8" ht="28.5" customHeight="1" spans="1:12">
      <c r="A8" s="126"/>
      <c r="B8" s="126"/>
      <c r="C8" s="126"/>
      <c r="D8" s="126"/>
      <c r="E8" s="126"/>
      <c r="F8" s="127"/>
      <c r="G8" s="118">
        <v>12</v>
      </c>
      <c r="H8" s="55">
        <v>4</v>
      </c>
      <c r="I8" s="129"/>
      <c r="J8" s="117"/>
      <c r="K8" s="118"/>
      <c r="L8" s="55">
        <v>8</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75" defaultRowHeight="12.75" customHeight="1" outlineLevelCol="4"/>
  <cols>
    <col min="1" max="1" width="19.5" style="40" customWidth="1"/>
    <col min="2" max="2" width="52.5" style="40" customWidth="1"/>
    <col min="3" max="5" width="18.25" style="40" customWidth="1"/>
    <col min="6" max="16384" width="6.875" style="40"/>
  </cols>
  <sheetData>
    <row r="1" ht="20.1" customHeight="1" spans="1:5">
      <c r="A1" s="41" t="s">
        <v>421</v>
      </c>
      <c r="E1" s="75"/>
    </row>
    <row r="2" ht="42.75" customHeight="1" spans="1:5">
      <c r="A2" s="107" t="s">
        <v>422</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1" t="s">
        <v>339</v>
      </c>
      <c r="B5" s="112" t="s">
        <v>340</v>
      </c>
      <c r="C5" s="61" t="s">
        <v>423</v>
      </c>
      <c r="D5" s="61"/>
      <c r="E5" s="61"/>
    </row>
    <row r="6" ht="20.1" customHeight="1" spans="1:5">
      <c r="A6" s="113"/>
      <c r="B6" s="113"/>
      <c r="C6" s="114" t="s">
        <v>318</v>
      </c>
      <c r="D6" s="114" t="s">
        <v>342</v>
      </c>
      <c r="E6" s="114" t="s">
        <v>343</v>
      </c>
    </row>
    <row r="7" ht="20.1" customHeight="1" spans="1:5">
      <c r="A7" s="115"/>
      <c r="B7" s="116"/>
      <c r="C7" s="117"/>
      <c r="D7" s="118"/>
      <c r="E7" s="55"/>
    </row>
    <row r="8" ht="20.25" customHeight="1" spans="1:5">
      <c r="A8" s="119" t="s">
        <v>424</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1" width="34.5" style="40" customWidth="1"/>
    <col min="2" max="2" width="28.625" style="40" customWidth="1"/>
    <col min="3" max="4" width="34.5" style="40" customWidth="1"/>
    <col min="5" max="159" width="6.75" style="40" customWidth="1"/>
    <col min="160" max="16384" width="6.875" style="40"/>
  </cols>
  <sheetData>
    <row r="1" customHeight="1" spans="1:251">
      <c r="A1" s="41" t="s">
        <v>425</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6" t="s">
        <v>426</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49"/>
      <c r="B4" s="79"/>
      <c r="C4" s="80"/>
      <c r="D4" s="50"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1" t="s">
        <v>314</v>
      </c>
      <c r="B5" s="61"/>
      <c r="C5" s="61" t="s">
        <v>315</v>
      </c>
      <c r="D5" s="61"/>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3" t="s">
        <v>427</v>
      </c>
      <c r="B7" s="84">
        <v>987.31</v>
      </c>
      <c r="C7" s="85" t="s">
        <v>325</v>
      </c>
      <c r="D7" s="86">
        <v>920.83</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7" t="s">
        <v>428</v>
      </c>
      <c r="B8" s="55"/>
      <c r="C8" s="85" t="s">
        <v>327</v>
      </c>
      <c r="D8" s="86">
        <v>45.29</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88" t="s">
        <v>429</v>
      </c>
      <c r="B9" s="84"/>
      <c r="C9" s="85" t="s">
        <v>329</v>
      </c>
      <c r="D9" s="86">
        <v>11.06</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89" t="s">
        <v>430</v>
      </c>
      <c r="B10" s="90"/>
      <c r="C10" s="91" t="s">
        <v>331</v>
      </c>
      <c r="D10" s="86">
        <v>10.13</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89" t="s">
        <v>431</v>
      </c>
      <c r="B11" s="90"/>
      <c r="C11" s="92"/>
      <c r="D11" s="93"/>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89" t="s">
        <v>432</v>
      </c>
      <c r="B12" s="55"/>
      <c r="C12" s="94"/>
      <c r="D12" s="93"/>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89"/>
      <c r="B13" s="95"/>
      <c r="C13" s="94"/>
      <c r="D13" s="93"/>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89"/>
      <c r="B14" s="96"/>
      <c r="C14" s="92"/>
      <c r="D14" s="93"/>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89"/>
      <c r="B15" s="96"/>
      <c r="C15" s="92"/>
      <c r="D15" s="9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89"/>
      <c r="B16" s="96"/>
      <c r="C16" s="92"/>
      <c r="D16" s="93"/>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89"/>
      <c r="B17" s="96"/>
      <c r="C17" s="92"/>
      <c r="D17" s="93"/>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7"/>
      <c r="B18" s="96"/>
      <c r="C18" s="92"/>
      <c r="D18" s="93"/>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7"/>
      <c r="B19" s="96"/>
      <c r="C19" s="94"/>
      <c r="D19" s="9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7"/>
      <c r="B20" s="96"/>
      <c r="C20" s="92"/>
      <c r="D20" s="93"/>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7"/>
      <c r="B21" s="96"/>
      <c r="C21" s="92"/>
      <c r="D21" s="93"/>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98"/>
      <c r="B22" s="96"/>
      <c r="C22" s="92"/>
      <c r="D22" s="93"/>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customHeight="1" spans="1:251">
      <c r="A23" s="98"/>
      <c r="B23" s="96"/>
      <c r="C23" s="92"/>
      <c r="D23" s="93"/>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customHeight="1" spans="1:251">
      <c r="A24" s="98"/>
      <c r="B24" s="96"/>
      <c r="C24" s="99"/>
      <c r="D24" s="100"/>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row>
    <row r="25" customHeight="1" spans="1:251">
      <c r="A25" s="101" t="s">
        <v>433</v>
      </c>
      <c r="B25" s="102">
        <f>SUM(B7:B17)</f>
        <v>987.31</v>
      </c>
      <c r="C25" s="103" t="s">
        <v>434</v>
      </c>
      <c r="D25" s="100">
        <f>D7+D8+D9+D10</f>
        <v>987.31</v>
      </c>
      <c r="F25" s="42"/>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row>
    <row r="26" customHeight="1" spans="1:251">
      <c r="A26" s="89" t="s">
        <v>435</v>
      </c>
      <c r="B26" s="102"/>
      <c r="C26" s="92" t="s">
        <v>436</v>
      </c>
      <c r="D26" s="100"/>
      <c r="E26" s="42"/>
      <c r="F26" s="42"/>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row>
    <row r="27" customHeight="1" spans="1:251">
      <c r="A27" s="89" t="s">
        <v>437</v>
      </c>
      <c r="B27" s="55"/>
      <c r="C27" s="94"/>
      <c r="D27" s="100"/>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row>
    <row r="28" customHeight="1" spans="1:5">
      <c r="A28" s="104" t="s">
        <v>438</v>
      </c>
      <c r="B28" s="105">
        <f>B25</f>
        <v>987.31</v>
      </c>
      <c r="C28" s="99" t="s">
        <v>439</v>
      </c>
      <c r="D28" s="100">
        <f>D25+D26</f>
        <v>987.31</v>
      </c>
      <c r="E28" s="42"/>
    </row>
    <row r="35" customHeight="1" spans="3:3">
      <c r="C35" s="4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C4" workbookViewId="0">
      <selection activeCell="B12" sqref="B12"/>
    </sheetView>
  </sheetViews>
  <sheetFormatPr defaultColWidth="6.875" defaultRowHeight="12.75" customHeight="1"/>
  <cols>
    <col min="1" max="1" width="9.25" style="40" customWidth="1"/>
    <col min="2" max="2" width="38.25" style="40" customWidth="1"/>
    <col min="3" max="12" width="12.625" style="40" customWidth="1"/>
    <col min="13" max="16384" width="6.875" style="40"/>
  </cols>
  <sheetData>
    <row r="1" ht="20.1" customHeight="1" spans="1:12">
      <c r="A1" s="41" t="s">
        <v>440</v>
      </c>
      <c r="L1" s="70"/>
    </row>
    <row r="2" ht="43.5" customHeight="1" spans="1:12">
      <c r="A2" s="58" t="s">
        <v>441</v>
      </c>
      <c r="B2" s="47"/>
      <c r="C2" s="47"/>
      <c r="D2" s="47"/>
      <c r="E2" s="47"/>
      <c r="F2" s="47"/>
      <c r="G2" s="47"/>
      <c r="H2" s="47"/>
      <c r="I2" s="47"/>
      <c r="J2" s="47"/>
      <c r="K2" s="47"/>
      <c r="L2" s="47"/>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1" t="s">
        <v>313</v>
      </c>
    </row>
    <row r="5" ht="24" customHeight="1" spans="1:12">
      <c r="A5" s="61" t="s">
        <v>442</v>
      </c>
      <c r="B5" s="61"/>
      <c r="C5" s="62" t="s">
        <v>318</v>
      </c>
      <c r="D5" s="36" t="s">
        <v>437</v>
      </c>
      <c r="E5" s="36" t="s">
        <v>427</v>
      </c>
      <c r="F5" s="36" t="s">
        <v>428</v>
      </c>
      <c r="G5" s="36" t="s">
        <v>429</v>
      </c>
      <c r="H5" s="63" t="s">
        <v>430</v>
      </c>
      <c r="I5" s="62"/>
      <c r="J5" s="36" t="s">
        <v>431</v>
      </c>
      <c r="K5" s="36" t="s">
        <v>432</v>
      </c>
      <c r="L5" s="72" t="s">
        <v>435</v>
      </c>
    </row>
    <row r="6" ht="42" customHeight="1" spans="1:12">
      <c r="A6" s="64" t="s">
        <v>339</v>
      </c>
      <c r="B6" s="65" t="s">
        <v>340</v>
      </c>
      <c r="C6" s="51"/>
      <c r="D6" s="51"/>
      <c r="E6" s="51"/>
      <c r="F6" s="51"/>
      <c r="G6" s="51"/>
      <c r="H6" s="36" t="s">
        <v>443</v>
      </c>
      <c r="I6" s="36" t="s">
        <v>444</v>
      </c>
      <c r="J6" s="51"/>
      <c r="K6" s="51"/>
      <c r="L6" s="51"/>
    </row>
    <row r="7" ht="20.1" customHeight="1" spans="1:12">
      <c r="A7" s="66" t="s">
        <v>318</v>
      </c>
      <c r="B7" s="67"/>
      <c r="C7" s="68">
        <f>E7</f>
        <v>987.31</v>
      </c>
      <c r="D7" s="69">
        <v>0</v>
      </c>
      <c r="E7" s="68">
        <f>E8+E13+E19+E23</f>
        <v>987.31</v>
      </c>
      <c r="F7" s="55"/>
      <c r="G7" s="55"/>
      <c r="H7" s="55"/>
      <c r="I7" s="55"/>
      <c r="J7" s="55"/>
      <c r="K7" s="55"/>
      <c r="L7" s="55"/>
    </row>
    <row r="8" ht="21" customHeight="1" spans="1:12">
      <c r="A8" s="66" t="s">
        <v>344</v>
      </c>
      <c r="B8" s="67" t="s">
        <v>345</v>
      </c>
      <c r="C8" s="68">
        <f t="shared" ref="C8:C25" si="0">E8</f>
        <v>920.83</v>
      </c>
      <c r="D8" s="69">
        <v>0</v>
      </c>
      <c r="E8" s="68">
        <f>E9</f>
        <v>920.83</v>
      </c>
      <c r="F8" s="56"/>
      <c r="G8" s="56"/>
      <c r="H8" s="56"/>
      <c r="I8" s="56"/>
      <c r="J8" s="56"/>
      <c r="K8" s="56"/>
      <c r="L8" s="56"/>
    </row>
    <row r="9" ht="21" customHeight="1" spans="1:12">
      <c r="A9" s="66" t="s">
        <v>346</v>
      </c>
      <c r="B9" s="67" t="s">
        <v>347</v>
      </c>
      <c r="C9" s="68">
        <f t="shared" si="0"/>
        <v>920.83</v>
      </c>
      <c r="D9" s="69">
        <v>0</v>
      </c>
      <c r="E9" s="68">
        <f>E10+E11+E12</f>
        <v>920.83</v>
      </c>
      <c r="F9" s="56"/>
      <c r="G9" s="56"/>
      <c r="H9" s="56"/>
      <c r="I9" s="56"/>
      <c r="J9" s="56"/>
      <c r="K9" s="56"/>
      <c r="L9" s="56"/>
    </row>
    <row r="10" ht="23.1" customHeight="1" spans="1:12">
      <c r="A10" s="66" t="s">
        <v>350</v>
      </c>
      <c r="B10" s="67" t="s">
        <v>351</v>
      </c>
      <c r="C10" s="68">
        <f t="shared" si="0"/>
        <v>190.92</v>
      </c>
      <c r="D10" s="69">
        <v>0</v>
      </c>
      <c r="E10" s="68">
        <v>190.92</v>
      </c>
      <c r="F10" s="56"/>
      <c r="G10" s="56"/>
      <c r="H10" s="56"/>
      <c r="I10" s="56"/>
      <c r="J10" s="56"/>
      <c r="K10" s="56"/>
      <c r="L10" s="56"/>
    </row>
    <row r="11" ht="23.1" customHeight="1" spans="1:12">
      <c r="A11" s="66" t="s">
        <v>348</v>
      </c>
      <c r="B11" s="67" t="s">
        <v>349</v>
      </c>
      <c r="C11" s="68">
        <f t="shared" si="0"/>
        <v>673.91</v>
      </c>
      <c r="D11" s="69">
        <v>0</v>
      </c>
      <c r="E11" s="68">
        <v>673.91</v>
      </c>
      <c r="F11" s="56"/>
      <c r="G11" s="56"/>
      <c r="H11" s="56"/>
      <c r="I11" s="56"/>
      <c r="J11" s="56"/>
      <c r="K11" s="56"/>
      <c r="L11" s="56"/>
    </row>
    <row r="12" ht="23.1" customHeight="1" spans="1:12">
      <c r="A12" s="66" t="s">
        <v>352</v>
      </c>
      <c r="B12" s="67" t="s">
        <v>353</v>
      </c>
      <c r="C12" s="68">
        <f t="shared" si="0"/>
        <v>56</v>
      </c>
      <c r="D12" s="69">
        <v>0</v>
      </c>
      <c r="E12" s="68">
        <v>56</v>
      </c>
      <c r="F12" s="56"/>
      <c r="G12" s="56"/>
      <c r="H12" s="56"/>
      <c r="I12" s="56"/>
      <c r="J12" s="56"/>
      <c r="K12" s="56"/>
      <c r="L12" s="56"/>
    </row>
    <row r="13" ht="23.1" customHeight="1" spans="1:12">
      <c r="A13" s="66" t="s">
        <v>354</v>
      </c>
      <c r="B13" s="67" t="s">
        <v>355</v>
      </c>
      <c r="C13" s="68">
        <f t="shared" si="0"/>
        <v>45.29</v>
      </c>
      <c r="D13" s="69">
        <v>0</v>
      </c>
      <c r="E13" s="68">
        <f>E14</f>
        <v>45.29</v>
      </c>
      <c r="F13" s="57"/>
      <c r="G13" s="57"/>
      <c r="H13" s="57"/>
      <c r="I13" s="56"/>
      <c r="J13" s="56"/>
      <c r="K13" s="56"/>
      <c r="L13" s="56"/>
    </row>
    <row r="14" ht="23.1" customHeight="1" spans="1:12">
      <c r="A14" s="66" t="s">
        <v>356</v>
      </c>
      <c r="B14" s="67" t="s">
        <v>357</v>
      </c>
      <c r="C14" s="68">
        <f t="shared" si="0"/>
        <v>45.29</v>
      </c>
      <c r="D14" s="69">
        <v>0</v>
      </c>
      <c r="E14" s="68">
        <f>E15+E16+E17+E18</f>
        <v>45.29</v>
      </c>
      <c r="F14" s="57"/>
      <c r="G14" s="57"/>
      <c r="H14" s="57"/>
      <c r="I14" s="57"/>
      <c r="J14" s="56"/>
      <c r="K14" s="56"/>
      <c r="L14" s="57"/>
    </row>
    <row r="15" ht="23.1" customHeight="1" spans="1:12">
      <c r="A15" s="66" t="s">
        <v>364</v>
      </c>
      <c r="B15" s="67" t="s">
        <v>365</v>
      </c>
      <c r="C15" s="68">
        <f t="shared" si="0"/>
        <v>0.64</v>
      </c>
      <c r="D15" s="69">
        <v>0</v>
      </c>
      <c r="E15" s="68">
        <v>0.64</v>
      </c>
      <c r="F15" s="57"/>
      <c r="G15" s="57"/>
      <c r="H15" s="57"/>
      <c r="I15" s="57"/>
      <c r="J15" s="56"/>
      <c r="K15" s="56"/>
      <c r="L15" s="56"/>
    </row>
    <row r="16" ht="23.1" customHeight="1" spans="1:12">
      <c r="A16" s="66" t="s">
        <v>358</v>
      </c>
      <c r="B16" s="67" t="s">
        <v>359</v>
      </c>
      <c r="C16" s="68">
        <f t="shared" si="0"/>
        <v>13.51</v>
      </c>
      <c r="D16" s="69">
        <v>0</v>
      </c>
      <c r="E16" s="68">
        <v>13.51</v>
      </c>
      <c r="F16" s="57"/>
      <c r="G16" s="57"/>
      <c r="H16" s="57"/>
      <c r="I16" s="57"/>
      <c r="J16" s="56"/>
      <c r="K16" s="57"/>
      <c r="L16" s="57"/>
    </row>
    <row r="17" ht="23.1" customHeight="1" spans="1:12">
      <c r="A17" s="66" t="s">
        <v>360</v>
      </c>
      <c r="B17" s="67" t="s">
        <v>361</v>
      </c>
      <c r="C17" s="68">
        <f t="shared" si="0"/>
        <v>15.14</v>
      </c>
      <c r="D17" s="69">
        <v>0</v>
      </c>
      <c r="E17" s="68">
        <v>15.14</v>
      </c>
      <c r="F17" s="57"/>
      <c r="G17" s="57"/>
      <c r="H17" s="57"/>
      <c r="I17" s="56"/>
      <c r="J17" s="56"/>
      <c r="K17" s="57"/>
      <c r="L17" s="57"/>
    </row>
    <row r="18" ht="23.1" customHeight="1" spans="1:12">
      <c r="A18" s="66" t="s">
        <v>362</v>
      </c>
      <c r="B18" s="67" t="s">
        <v>363</v>
      </c>
      <c r="C18" s="68">
        <f t="shared" si="0"/>
        <v>16</v>
      </c>
      <c r="D18" s="69">
        <v>0</v>
      </c>
      <c r="E18" s="68">
        <v>16</v>
      </c>
      <c r="F18" s="57"/>
      <c r="G18" s="57"/>
      <c r="H18" s="57"/>
      <c r="I18" s="56"/>
      <c r="J18" s="57"/>
      <c r="K18" s="57"/>
      <c r="L18" s="57"/>
    </row>
    <row r="19" ht="23.1" customHeight="1" spans="1:12">
      <c r="A19" s="66" t="s">
        <v>366</v>
      </c>
      <c r="B19" s="67" t="s">
        <v>367</v>
      </c>
      <c r="C19" s="68">
        <f t="shared" si="0"/>
        <v>11.06</v>
      </c>
      <c r="D19" s="69">
        <v>0</v>
      </c>
      <c r="E19" s="68">
        <f>E20</f>
        <v>11.06</v>
      </c>
      <c r="F19" s="57"/>
      <c r="G19" s="57"/>
      <c r="H19" s="57"/>
      <c r="I19" s="56"/>
      <c r="J19" s="57"/>
      <c r="K19" s="56"/>
      <c r="L19" s="57"/>
    </row>
    <row r="20" ht="23.1" customHeight="1" spans="1:12">
      <c r="A20" s="66" t="s">
        <v>368</v>
      </c>
      <c r="B20" s="67" t="s">
        <v>369</v>
      </c>
      <c r="C20" s="68">
        <f t="shared" si="0"/>
        <v>11.06</v>
      </c>
      <c r="D20" s="69">
        <v>0</v>
      </c>
      <c r="E20" s="68">
        <f>E21+E22</f>
        <v>11.06</v>
      </c>
      <c r="F20" s="57"/>
      <c r="G20" s="57"/>
      <c r="H20" s="57"/>
      <c r="I20" s="57"/>
      <c r="J20" s="57"/>
      <c r="K20" s="57"/>
      <c r="L20" s="57"/>
    </row>
    <row r="21" ht="23.1" customHeight="1" spans="1:12">
      <c r="A21" s="66" t="s">
        <v>370</v>
      </c>
      <c r="B21" s="67" t="s">
        <v>371</v>
      </c>
      <c r="C21" s="68">
        <f t="shared" si="0"/>
        <v>8.02</v>
      </c>
      <c r="D21" s="69">
        <v>0</v>
      </c>
      <c r="E21" s="68">
        <v>8.02</v>
      </c>
      <c r="F21" s="56"/>
      <c r="G21" s="57"/>
      <c r="H21" s="57"/>
      <c r="I21" s="57"/>
      <c r="J21" s="57"/>
      <c r="K21" s="57"/>
      <c r="L21" s="57"/>
    </row>
    <row r="22" ht="23.1" customHeight="1" spans="1:12">
      <c r="A22" s="66" t="s">
        <v>372</v>
      </c>
      <c r="B22" s="67" t="s">
        <v>373</v>
      </c>
      <c r="C22" s="68">
        <f t="shared" si="0"/>
        <v>3.04</v>
      </c>
      <c r="D22" s="69">
        <v>0</v>
      </c>
      <c r="E22" s="68">
        <v>3.04</v>
      </c>
      <c r="F22" s="57"/>
      <c r="G22" s="57"/>
      <c r="H22" s="57"/>
      <c r="I22" s="57"/>
      <c r="J22" s="57"/>
      <c r="K22" s="57"/>
      <c r="L22" s="57"/>
    </row>
    <row r="23" ht="23.1" customHeight="1" spans="1:12">
      <c r="A23" s="66" t="s">
        <v>374</v>
      </c>
      <c r="B23" s="67" t="s">
        <v>375</v>
      </c>
      <c r="C23" s="68">
        <f t="shared" si="0"/>
        <v>10.13</v>
      </c>
      <c r="D23" s="69">
        <v>0</v>
      </c>
      <c r="E23" s="68">
        <f>E24</f>
        <v>10.13</v>
      </c>
      <c r="F23" s="57"/>
      <c r="G23" s="57"/>
      <c r="H23" s="57"/>
      <c r="I23" s="57"/>
      <c r="J23" s="57"/>
      <c r="K23" s="57"/>
      <c r="L23" s="57"/>
    </row>
    <row r="24" ht="23.1" customHeight="1" spans="1:12">
      <c r="A24" s="66" t="s">
        <v>376</v>
      </c>
      <c r="B24" s="67" t="s">
        <v>377</v>
      </c>
      <c r="C24" s="68">
        <f t="shared" si="0"/>
        <v>10.13</v>
      </c>
      <c r="D24" s="69">
        <v>0</v>
      </c>
      <c r="E24" s="68">
        <f>E25</f>
        <v>10.13</v>
      </c>
      <c r="F24" s="57"/>
      <c r="G24" s="57"/>
      <c r="H24" s="57"/>
      <c r="I24" s="57"/>
      <c r="J24" s="57"/>
      <c r="K24" s="56"/>
      <c r="L24" s="57"/>
    </row>
    <row r="25" ht="19" customHeight="1" spans="1:12">
      <c r="A25" s="66" t="s">
        <v>378</v>
      </c>
      <c r="B25" s="67" t="s">
        <v>379</v>
      </c>
      <c r="C25" s="68">
        <f t="shared" si="0"/>
        <v>10.13</v>
      </c>
      <c r="D25" s="69">
        <v>0</v>
      </c>
      <c r="E25" s="68">
        <v>10.13</v>
      </c>
      <c r="F25" s="57"/>
      <c r="G25" s="57"/>
      <c r="H25" s="57"/>
      <c r="I25" s="57"/>
      <c r="J25" s="57"/>
      <c r="K25" s="57"/>
      <c r="L25" s="5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0" workbookViewId="0">
      <selection activeCell="E10" sqref="E10"/>
    </sheetView>
  </sheetViews>
  <sheetFormatPr defaultColWidth="6.875" defaultRowHeight="12.75" customHeight="1"/>
  <cols>
    <col min="1" max="1" width="13.375" style="40" customWidth="1"/>
    <col min="2" max="2" width="29" style="40" customWidth="1"/>
    <col min="3" max="3" width="15.75" style="40" customWidth="1"/>
    <col min="4" max="4" width="15" style="40" customWidth="1"/>
    <col min="5" max="5" width="16.5" style="40" customWidth="1"/>
    <col min="6" max="6" width="18" style="40" customWidth="1"/>
    <col min="7" max="7" width="19.5" style="40" customWidth="1"/>
    <col min="8" max="8" width="21" style="40" customWidth="1"/>
    <col min="9" max="16384" width="6.875" style="40"/>
  </cols>
  <sheetData>
    <row r="1" ht="20.1" customHeight="1" spans="1:2">
      <c r="A1" s="41" t="s">
        <v>445</v>
      </c>
      <c r="B1" s="42"/>
    </row>
    <row r="2" ht="44.25" customHeight="1" spans="1:8">
      <c r="A2" s="43" t="s">
        <v>446</v>
      </c>
      <c r="B2" s="43"/>
      <c r="C2" s="43"/>
      <c r="D2" s="43"/>
      <c r="E2" s="43"/>
      <c r="F2" s="43"/>
      <c r="G2" s="43"/>
      <c r="H2" s="43"/>
    </row>
    <row r="3" ht="20.1" customHeight="1" spans="1:8">
      <c r="A3" s="44"/>
      <c r="B3" s="45"/>
      <c r="C3" s="46"/>
      <c r="D3" s="46"/>
      <c r="E3" s="46"/>
      <c r="F3" s="46"/>
      <c r="G3" s="46"/>
      <c r="H3" s="47"/>
    </row>
    <row r="4" ht="25.5" customHeight="1" spans="1:8">
      <c r="A4" s="48"/>
      <c r="B4" s="49"/>
      <c r="C4" s="48"/>
      <c r="D4" s="48"/>
      <c r="E4" s="48"/>
      <c r="F4" s="48"/>
      <c r="G4" s="48"/>
      <c r="H4" s="50" t="s">
        <v>313</v>
      </c>
    </row>
    <row r="5" ht="29.25" customHeight="1" spans="1:8">
      <c r="A5" s="36" t="s">
        <v>339</v>
      </c>
      <c r="B5" s="36" t="s">
        <v>340</v>
      </c>
      <c r="C5" s="36" t="s">
        <v>318</v>
      </c>
      <c r="D5" s="51" t="s">
        <v>342</v>
      </c>
      <c r="E5" s="36" t="s">
        <v>343</v>
      </c>
      <c r="F5" s="36" t="s">
        <v>447</v>
      </c>
      <c r="G5" s="36" t="s">
        <v>448</v>
      </c>
      <c r="H5" s="36" t="s">
        <v>449</v>
      </c>
    </row>
    <row r="6" ht="27" customHeight="1" spans="1:8">
      <c r="A6" s="52"/>
      <c r="B6" s="53"/>
      <c r="C6" s="54">
        <f t="shared" ref="C6:C24" si="0">D6+E6</f>
        <v>987.31</v>
      </c>
      <c r="D6" s="54">
        <f>D7+D12+D18+D22</f>
        <v>257.4</v>
      </c>
      <c r="E6" s="54">
        <f>E7+E12+E18+E22</f>
        <v>729.91</v>
      </c>
      <c r="F6" s="55"/>
      <c r="G6" s="55"/>
      <c r="H6" s="55"/>
    </row>
    <row r="7" ht="18.75" customHeight="1" spans="1:8">
      <c r="A7" s="52" t="s">
        <v>344</v>
      </c>
      <c r="B7" s="53" t="s">
        <v>345</v>
      </c>
      <c r="C7" s="54">
        <f t="shared" si="0"/>
        <v>920.83</v>
      </c>
      <c r="D7" s="54">
        <f>D8</f>
        <v>190.92</v>
      </c>
      <c r="E7" s="54">
        <f>E8</f>
        <v>729.91</v>
      </c>
      <c r="F7" s="56"/>
      <c r="G7" s="56"/>
      <c r="H7" s="56"/>
    </row>
    <row r="8" ht="21" customHeight="1" spans="1:8">
      <c r="A8" s="52" t="s">
        <v>346</v>
      </c>
      <c r="B8" s="53" t="s">
        <v>347</v>
      </c>
      <c r="C8" s="54">
        <f t="shared" si="0"/>
        <v>920.83</v>
      </c>
      <c r="D8" s="54">
        <f>D9+D10+D11</f>
        <v>190.92</v>
      </c>
      <c r="E8" s="54">
        <f>E9+E10+E11</f>
        <v>729.91</v>
      </c>
      <c r="F8" s="56"/>
      <c r="G8" s="56"/>
      <c r="H8" s="56"/>
    </row>
    <row r="9" ht="21" customHeight="1" spans="1:8">
      <c r="A9" s="52" t="s">
        <v>348</v>
      </c>
      <c r="B9" s="53" t="s">
        <v>349</v>
      </c>
      <c r="C9" s="54">
        <f t="shared" si="0"/>
        <v>673.91</v>
      </c>
      <c r="D9" s="54">
        <v>0</v>
      </c>
      <c r="E9" s="54">
        <v>673.91</v>
      </c>
      <c r="F9" s="56"/>
      <c r="G9" s="56"/>
      <c r="H9" s="56"/>
    </row>
    <row r="10" ht="21" customHeight="1" spans="1:9">
      <c r="A10" s="52" t="s">
        <v>350</v>
      </c>
      <c r="B10" s="53" t="s">
        <v>351</v>
      </c>
      <c r="C10" s="54">
        <f t="shared" si="0"/>
        <v>190.92</v>
      </c>
      <c r="D10" s="54">
        <v>190.92</v>
      </c>
      <c r="E10" s="54">
        <v>0</v>
      </c>
      <c r="F10" s="56"/>
      <c r="G10" s="56"/>
      <c r="H10" s="56"/>
      <c r="I10" s="42"/>
    </row>
    <row r="11" ht="21" customHeight="1" spans="1:8">
      <c r="A11" s="52" t="s">
        <v>352</v>
      </c>
      <c r="B11" s="53" t="s">
        <v>353</v>
      </c>
      <c r="C11" s="54">
        <f t="shared" si="0"/>
        <v>56</v>
      </c>
      <c r="D11" s="54">
        <v>0</v>
      </c>
      <c r="E11" s="54">
        <v>56</v>
      </c>
      <c r="F11" s="56"/>
      <c r="G11" s="56"/>
      <c r="H11" s="56"/>
    </row>
    <row r="12" ht="21" customHeight="1" spans="1:8">
      <c r="A12" s="52" t="s">
        <v>354</v>
      </c>
      <c r="B12" s="53" t="s">
        <v>355</v>
      </c>
      <c r="C12" s="54">
        <f t="shared" si="0"/>
        <v>45.29</v>
      </c>
      <c r="D12" s="54">
        <f>D13</f>
        <v>45.29</v>
      </c>
      <c r="E12" s="54">
        <v>0</v>
      </c>
      <c r="F12" s="56"/>
      <c r="G12" s="56"/>
      <c r="H12" s="57"/>
    </row>
    <row r="13" ht="21" customHeight="1" spans="1:9">
      <c r="A13" s="52" t="s">
        <v>356</v>
      </c>
      <c r="B13" s="53" t="s">
        <v>357</v>
      </c>
      <c r="C13" s="54">
        <f t="shared" si="0"/>
        <v>45.29</v>
      </c>
      <c r="D13" s="54">
        <f>D14+D15+D16+D17</f>
        <v>45.29</v>
      </c>
      <c r="E13" s="54">
        <v>0</v>
      </c>
      <c r="F13" s="56"/>
      <c r="G13" s="56"/>
      <c r="H13" s="57"/>
      <c r="I13" s="42"/>
    </row>
    <row r="14" ht="21" customHeight="1" spans="1:8">
      <c r="A14" s="52" t="s">
        <v>358</v>
      </c>
      <c r="B14" s="53" t="s">
        <v>359</v>
      </c>
      <c r="C14" s="54">
        <f t="shared" si="0"/>
        <v>13.51</v>
      </c>
      <c r="D14" s="54">
        <v>13.51</v>
      </c>
      <c r="E14" s="54">
        <v>0</v>
      </c>
      <c r="F14" s="56"/>
      <c r="G14" s="56"/>
      <c r="H14" s="56"/>
    </row>
    <row r="15" ht="21" customHeight="1" spans="1:8">
      <c r="A15" s="52" t="s">
        <v>360</v>
      </c>
      <c r="B15" s="53" t="s">
        <v>361</v>
      </c>
      <c r="C15" s="54">
        <f t="shared" si="0"/>
        <v>15.14</v>
      </c>
      <c r="D15" s="54">
        <v>15.14</v>
      </c>
      <c r="E15" s="54">
        <v>0</v>
      </c>
      <c r="F15" s="56"/>
      <c r="G15" s="56"/>
      <c r="H15" s="57"/>
    </row>
    <row r="16" ht="21" customHeight="1" spans="1:8">
      <c r="A16" s="52" t="s">
        <v>362</v>
      </c>
      <c r="B16" s="53" t="s">
        <v>363</v>
      </c>
      <c r="C16" s="54">
        <f t="shared" si="0"/>
        <v>16</v>
      </c>
      <c r="D16" s="54">
        <v>16</v>
      </c>
      <c r="E16" s="54">
        <v>0</v>
      </c>
      <c r="F16" s="56"/>
      <c r="G16" s="57"/>
      <c r="H16" s="57"/>
    </row>
    <row r="17" ht="21" customHeight="1" spans="1:8">
      <c r="A17" s="52" t="s">
        <v>364</v>
      </c>
      <c r="B17" s="53" t="s">
        <v>365</v>
      </c>
      <c r="C17" s="54">
        <f t="shared" si="0"/>
        <v>0.64</v>
      </c>
      <c r="D17" s="54">
        <v>0.64</v>
      </c>
      <c r="E17" s="54">
        <v>0</v>
      </c>
      <c r="F17" s="57"/>
      <c r="G17" s="57"/>
      <c r="H17" s="56"/>
    </row>
    <row r="18" ht="21" customHeight="1" spans="1:8">
      <c r="A18" s="52" t="s">
        <v>366</v>
      </c>
      <c r="B18" s="53" t="s">
        <v>367</v>
      </c>
      <c r="C18" s="54">
        <f t="shared" si="0"/>
        <v>11.06</v>
      </c>
      <c r="D18" s="54">
        <f t="shared" ref="D18:D23" si="1">D19</f>
        <v>11.06</v>
      </c>
      <c r="E18" s="54">
        <v>0</v>
      </c>
      <c r="F18" s="57"/>
      <c r="G18" s="57"/>
      <c r="H18" s="57"/>
    </row>
    <row r="19" ht="21" customHeight="1" spans="1:8">
      <c r="A19" s="52" t="s">
        <v>368</v>
      </c>
      <c r="B19" s="53" t="s">
        <v>369</v>
      </c>
      <c r="C19" s="54">
        <f t="shared" si="0"/>
        <v>11.06</v>
      </c>
      <c r="D19" s="54">
        <f>D20+D21</f>
        <v>11.06</v>
      </c>
      <c r="E19" s="54">
        <v>0</v>
      </c>
      <c r="F19" s="56"/>
      <c r="G19" s="57"/>
      <c r="H19" s="57"/>
    </row>
    <row r="20" ht="21" customHeight="1" spans="1:8">
      <c r="A20" s="52" t="s">
        <v>370</v>
      </c>
      <c r="B20" s="53" t="s">
        <v>371</v>
      </c>
      <c r="C20" s="54">
        <f t="shared" si="0"/>
        <v>8.02</v>
      </c>
      <c r="D20" s="54">
        <v>8.02</v>
      </c>
      <c r="E20" s="54">
        <v>0</v>
      </c>
      <c r="F20" s="57"/>
      <c r="G20" s="57"/>
      <c r="H20" s="57"/>
    </row>
    <row r="21" ht="21" customHeight="1" spans="1:8">
      <c r="A21" s="52" t="s">
        <v>372</v>
      </c>
      <c r="B21" s="53" t="s">
        <v>373</v>
      </c>
      <c r="C21" s="54">
        <f t="shared" si="0"/>
        <v>3.04</v>
      </c>
      <c r="D21" s="54">
        <v>3.04</v>
      </c>
      <c r="E21" s="54">
        <v>0</v>
      </c>
      <c r="F21" s="57"/>
      <c r="G21" s="57"/>
      <c r="H21" s="57"/>
    </row>
    <row r="22" ht="21" customHeight="1" spans="1:8">
      <c r="A22" s="52" t="s">
        <v>374</v>
      </c>
      <c r="B22" s="53" t="s">
        <v>375</v>
      </c>
      <c r="C22" s="54">
        <f t="shared" si="0"/>
        <v>10.13</v>
      </c>
      <c r="D22" s="54">
        <f t="shared" si="1"/>
        <v>10.13</v>
      </c>
      <c r="E22" s="54">
        <v>0</v>
      </c>
      <c r="F22" s="57"/>
      <c r="G22" s="56"/>
      <c r="H22" s="57"/>
    </row>
    <row r="23" ht="21" customHeight="1" spans="1:8">
      <c r="A23" s="52" t="s">
        <v>376</v>
      </c>
      <c r="B23" s="53" t="s">
        <v>377</v>
      </c>
      <c r="C23" s="54">
        <f t="shared" si="0"/>
        <v>10.13</v>
      </c>
      <c r="D23" s="54">
        <f t="shared" si="1"/>
        <v>10.13</v>
      </c>
      <c r="E23" s="54">
        <v>0</v>
      </c>
      <c r="F23" s="57"/>
      <c r="G23" s="57"/>
      <c r="H23" s="57"/>
    </row>
    <row r="24" ht="21" customHeight="1" spans="1:8">
      <c r="A24" s="52" t="s">
        <v>378</v>
      </c>
      <c r="B24" s="53" t="s">
        <v>379</v>
      </c>
      <c r="C24" s="54">
        <f t="shared" si="0"/>
        <v>10.13</v>
      </c>
      <c r="D24" s="54">
        <v>10.13</v>
      </c>
      <c r="E24" s="54">
        <v>0</v>
      </c>
      <c r="F24" s="57"/>
      <c r="G24" s="56"/>
      <c r="H24" s="57"/>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体育局办公室</cp:lastModifiedBy>
  <dcterms:created xsi:type="dcterms:W3CDTF">2015-06-05T18:19:00Z</dcterms:created>
  <dcterms:modified xsi:type="dcterms:W3CDTF">2022-03-14T09:22:17Z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