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15" firstSheet="2" activeTab="5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一般公共预算财政基本支出'!$A$1:$E$37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部门收入总表'!$A$1:$L$24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<sst xmlns="http://schemas.openxmlformats.org/spreadsheetml/2006/main" count="485">
  <si>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</si>
  <si>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</si>
  <si>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</si>
  <si>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</si>
  <si>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</si>
  <si>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</si>
  <si>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</si>
  <si>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</si>
  <si>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</si>
  <si>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</si>
  <si>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</si>
  <si>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</si>
  <si>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</si>
  <si>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</si>
  <si>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</si>
  <si>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</si>
  <si>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</si>
  <si>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</si>
  <si>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</si>
  <si>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</si>
  <si>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</si>
  <si>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</si>
  <si>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</si>
  <si>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</si>
  <si>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</si>
  <si>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</si>
  <si>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</si>
  <si>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</si>
  <si>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</si>
  <si>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</si>
  <si>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</si>
  <si>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</si>
  <si>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</si>
  <si>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</si>
  <si>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</si>
  <si>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</si>
  <si>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</si>
  <si>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</si>
  <si>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</si>
  <si>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</si>
  <si>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</si>
  <si>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</si>
  <si>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</si>
  <si>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</si>
  <si>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</si>
  <si>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</si>
  <si>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</si>
  <si>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</si>
  <si>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</si>
  <si>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</si>
  <si>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</si>
  <si>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</si>
  <si>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</si>
  <si>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</si>
  <si>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</si>
  <si>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</si>
  <si>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</si>
  <si>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</si>
  <si>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</si>
  <si>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</si>
  <si>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</si>
  <si>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</si>
  <si>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</si>
  <si>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</si>
  <si>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</si>
  <si>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</si>
  <si>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</si>
  <si>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</si>
  <si>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</si>
  <si>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</si>
  <si>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</si>
  <si>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</si>
  <si>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</si>
  <si>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</si>
  <si>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</si>
  <si>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</si>
  <si>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</si>
  <si>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</si>
  <si>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</si>
  <si>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</si>
  <si>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</si>
  <si>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</si>
  <si>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</si>
  <si>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</si>
  <si>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</si>
  <si>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</si>
  <si>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</si>
  <si>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</si>
  <si>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</si>
  <si>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</si>
  <si>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</si>
  <si>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</si>
  <si>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</si>
  <si>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</si>
  <si>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</si>
  <si>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</si>
  <si>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</si>
  <si>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</si>
  <si>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</si>
  <si>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</si>
  <si>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</si>
  <si>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</si>
  <si>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</si>
  <si>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</si>
  <si>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</si>
  <si>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</si>
  <si>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</si>
  <si>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</si>
  <si>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</si>
  <si>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</si>
  <si>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</si>
  <si>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</si>
  <si>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</si>
  <si>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</si>
  <si>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</si>
  <si>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</si>
  <si>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</si>
  <si>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</si>
  <si>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</si>
  <si>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</si>
  <si>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</si>
  <si>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</si>
  <si>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</si>
  <si>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</si>
  <si>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</si>
  <si>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</si>
  <si>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</si>
  <si>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</si>
  <si>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</si>
  <si>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</si>
  <si>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</si>
  <si>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</si>
  <si>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</si>
  <si>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</si>
  <si>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</si>
  <si>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</si>
  <si>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</si>
  <si>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</si>
  <si>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</si>
  <si>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</si>
  <si>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</si>
  <si>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</si>
  <si>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</si>
  <si>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</si>
  <si>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</si>
  <si>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</si>
  <si>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</si>
  <si>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</si>
  <si>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</si>
  <si>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</si>
  <si>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</si>
  <si>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</si>
  <si>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</si>
  <si>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</si>
  <si>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</si>
  <si>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</si>
  <si>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</si>
  <si>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</si>
  <si>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</si>
  <si>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</si>
  <si>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</si>
  <si>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</si>
  <si>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</si>
  <si>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</si>
  <si>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</si>
  <si>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</si>
  <si>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</si>
  <si>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</si>
  <si>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</si>
  <si>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</si>
  <si>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</si>
  <si>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</si>
  <si>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</si>
  <si>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</si>
  <si>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</si>
  <si>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</si>
  <si>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</si>
  <si>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</si>
  <si>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</si>
  <si>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</si>
  <si>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</si>
  <si>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</si>
  <si>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</si>
  <si>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</si>
  <si>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</si>
  <si>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</si>
  <si>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</si>
  <si>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</si>
  <si>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</si>
  <si>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</si>
  <si>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</si>
  <si>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</si>
  <si>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</si>
  <si>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</si>
  <si>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</si>
  <si>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</si>
  <si>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</si>
  <si>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</si>
  <si>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</si>
  <si>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</si>
  <si>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</si>
  <si>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</si>
  <si>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</si>
  <si>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</si>
  <si>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</si>
  <si>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</si>
  <si>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</si>
  <si>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</si>
  <si>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</si>
  <si>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</si>
  <si>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</si>
  <si>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</si>
  <si>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</si>
  <si>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</si>
  <si>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</si>
  <si>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</si>
  <si>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</si>
  <si>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</si>
  <si>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</si>
  <si>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</si>
  <si>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</si>
  <si>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</si>
  <si>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</si>
  <si>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</si>
  <si>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</si>
  <si>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</si>
  <si>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</si>
  <si>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</si>
  <si>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</si>
  <si>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</si>
  <si>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</si>
  <si>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</si>
  <si>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</si>
  <si>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</si>
  <si>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</si>
  <si>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</si>
  <si>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</si>
  <si>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</si>
  <si>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</si>
  <si>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</si>
  <si>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</si>
  <si>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</si>
  <si>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</si>
  <si>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</si>
  <si>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</si>
  <si>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</si>
  <si>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</si>
  <si>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</si>
  <si>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</si>
  <si>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</si>
  <si>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</si>
  <si>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</si>
  <si>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</si>
  <si>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</si>
  <si>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</si>
  <si>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</si>
  <si>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</si>
  <si>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</si>
  <si>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</si>
  <si>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</si>
  <si>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</si>
  <si>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</si>
  <si>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</si>
  <si>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</si>
  <si>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</si>
  <si>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</si>
  <si>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</si>
  <si>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</si>
  <si>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</si>
  <si>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</si>
  <si>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</si>
  <si>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</si>
  <si>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</si>
  <si>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</si>
  <si>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</si>
  <si>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</si>
  <si>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</si>
  <si>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</si>
  <si>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</si>
  <si>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</si>
  <si>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</si>
  <si>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</si>
  <si>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</si>
  <si>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</si>
  <si>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</si>
  <si>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</si>
  <si>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</si>
  <si>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</si>
  <si>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</si>
  <si>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</si>
  <si>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</si>
  <si>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</si>
  <si>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</si>
  <si>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</si>
  <si>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</si>
  <si>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</si>
  <si>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</si>
  <si>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</si>
  <si>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</si>
  <si>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</si>
  <si>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</si>
  <si>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</si>
  <si>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</si>
  <si>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</si>
  <si>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</si>
  <si>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</si>
  <si>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</si>
  <si>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</si>
  <si>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</si>
  <si>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</si>
  <si>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</si>
  <si>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</si>
  <si>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巴南区招商投资促进局财政拨款收支总表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</si>
  <si>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</si>
  <si>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</si>
  <si>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</si>
  <si>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</si>
  <si>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</si>
  <si>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</si>
  <si>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</si>
  <si>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</si>
  <si>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</si>
  <si>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</si>
  <si>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</si>
  <si>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</si>
  <si>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</si>
  <si>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</si>
  <si>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</si>
  <si>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</si>
  <si>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</si>
  <si>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</si>
  <si>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</si>
  <si>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巴南区招商投资促进局一般公共预算财政拨款支出预算表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</si>
  <si>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</si>
  <si>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</si>
  <si>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</si>
  <si>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</si>
  <si>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</si>
  <si>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</si>
  <si>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</si>
  <si>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</si>
  <si>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</si>
  <si>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20113</t>
  </si>
  <si>
    <t xml:space="preserve">   商贸事务</t>
  </si>
  <si>
    <t xml:space="preserve">      2011301</t>
  </si>
  <si>
    <t xml:space="preserve">      行政运行</t>
  </si>
  <si>
    <t xml:space="preserve">      2011308</t>
  </si>
  <si>
    <t xml:space="preserve">      招商引资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</si>
  <si>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</si>
  <si>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</si>
  <si>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</si>
  <si>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</si>
  <si>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</si>
  <si>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</si>
  <si>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</si>
  <si>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</si>
  <si>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</si>
  <si>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</si>
  <si>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</si>
  <si>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</si>
  <si>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</si>
  <si>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</si>
  <si>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</si>
  <si>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</si>
  <si>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</si>
  <si>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</si>
  <si>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</si>
  <si>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</si>
  <si>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</si>
  <si>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</si>
  <si>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</si>
  <si>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</si>
  <si>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</si>
  <si>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</si>
  <si>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</si>
  <si>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巴南区招商投资促进局一般公共预算财政拨款基本支出预算表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</si>
  <si>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</si>
  <si>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</si>
  <si>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</si>
  <si>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</si>
  <si>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</si>
  <si>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</si>
  <si>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</si>
  <si>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</si>
  <si>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</si>
  <si>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</si>
  <si>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</si>
  <si>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</si>
  <si>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</si>
  <si>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</si>
  <si>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</si>
  <si>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</si>
  <si>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</si>
  <si>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</si>
  <si>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</si>
  <si>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</si>
  <si>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</si>
  <si>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</si>
  <si>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</si>
  <si>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</si>
  <si>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</si>
  <si>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</si>
  <si>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</si>
  <si>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</si>
  <si>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</si>
  <si>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</si>
  <si>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</si>
  <si>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</si>
  <si>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</si>
  <si>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</si>
  <si>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</si>
  <si>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</si>
  <si>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</si>
  <si>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</si>
  <si>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</si>
  <si>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</si>
  <si>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</si>
  <si>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</si>
  <si>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</si>
  <si>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</si>
  <si>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</si>
  <si>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</si>
  <si>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</si>
  <si>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</si>
  <si>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</si>
  <si>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</si>
  <si>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</si>
  <si>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</si>
  <si>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</si>
  <si>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</si>
  <si>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</si>
  <si>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</si>
  <si>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</si>
  <si>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</si>
  <si>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</si>
  <si>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</si>
  <si>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</si>
  <si>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</si>
  <si>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</si>
  <si>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</si>
  <si>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巴南区招商投资促进局一般公共预算“三公”经费支出表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</si>
  <si>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</si>
  <si>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</si>
  <si>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</si>
  <si>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</si>
  <si>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</si>
  <si>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</si>
  <si>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巴南区招商投资促进局政府性基金预算支出表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</si>
  <si>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</si>
  <si>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</si>
  <si>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</si>
  <si>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表6</t>
  </si>
  <si>
    <t xml:space="preserve"> 巴南区招商投资促进局部门收支总表</t>
  </si>
  <si>
    <t>一般公共预算拨款收入</t>
  </si>
  <si>
    <t>政府性基金预算拨款收入</t>
  </si>
  <si>
    <t>社会保障和就业支出</t>
  </si>
  <si>
    <t>国有资本经营预算拨款收入</t>
  </si>
  <si>
    <t>医疗卫生与计划生育支出</t>
  </si>
  <si>
    <t>事业收入预算</t>
  </si>
  <si>
    <t>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</si>
  <si>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</si>
  <si>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</si>
  <si>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</si>
  <si>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</si>
  <si>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</si>
  <si>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</si>
  <si>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</si>
  <si>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</si>
  <si>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</si>
  <si>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</si>
  <si>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巴南区招商投资促进局部门收入总表</t>
  </si>
  <si>
    <t>科目</t>
  </si>
  <si>
    <t>非教育收费收入预算</t>
  </si>
  <si>
    <t>教育收费收预算入</t>
  </si>
  <si>
    <t>表8</t>
  </si>
  <si>
    <t>巴南区招商投资促进局部门支出总表</t>
  </si>
  <si>
    <t>上缴上级支出</t>
  </si>
  <si>
    <t>事业单位经营支出</t>
  </si>
  <si>
    <t>对下级单位补助支出</t>
  </si>
  <si>
    <t>表9</t>
  </si>
  <si>
    <t>巴南区招商投资促进局政府采购预算明细表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</si>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</sst>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;;"/>
  </numFmts>
  <fonts count="3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等线"/>
      <charset val="134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184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/>
    </xf>
    <xf numFmtId="176" fontId="0" fillId="0" borderId="1" xfId="0" applyNumberFormat="1" applyBorder="1"/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176" fontId="0" fillId="0" borderId="1" xfId="0" applyNumberFormat="1" applyBorder="1" applyAlignment="1">
      <alignment horizontal="center"/>
    </xf>
    <xf numFmtId="0" fontId="8" fillId="0" borderId="0" xfId="50"/>
    <xf numFmtId="0" fontId="8" fillId="0" borderId="0" xfId="50" applyAlignment="1">
      <alignment horizontal="center"/>
    </xf>
    <xf numFmtId="0" fontId="1" fillId="0" borderId="0" xfId="50" applyNumberFormat="1" applyFont="1" applyFill="1" applyAlignment="1" applyProtection="1">
      <alignment horizontal="left" vertical="center"/>
    </xf>
    <xf numFmtId="0" fontId="8" fillId="0" borderId="0" xfId="50" applyFill="1"/>
    <xf numFmtId="0" fontId="9" fillId="0" borderId="0" xfId="50" applyNumberFormat="1" applyFont="1" applyFill="1" applyAlignment="1" applyProtection="1">
      <alignment horizontal="center"/>
    </xf>
    <xf numFmtId="0" fontId="10" fillId="0" borderId="0" xfId="50" applyFont="1" applyFill="1" applyAlignment="1">
      <alignment horizontal="centerContinuous"/>
    </xf>
    <xf numFmtId="0" fontId="8" fillId="0" borderId="0" xfId="50" applyFill="1" applyAlignment="1">
      <alignment horizontal="centerContinuous"/>
    </xf>
    <xf numFmtId="0" fontId="8" fillId="0" borderId="0" xfId="50" applyAlignment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11" fillId="0" borderId="0" xfId="50" applyFont="1"/>
    <xf numFmtId="0" fontId="11" fillId="0" borderId="0" xfId="50" applyFont="1" applyFill="1"/>
    <xf numFmtId="0" fontId="11" fillId="0" borderId="0" xfId="50" applyFont="1" applyAlignment="1">
      <alignment horizontal="center"/>
    </xf>
    <xf numFmtId="0" fontId="11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1" fillId="0" borderId="5" xfId="50" applyNumberFormat="1" applyFont="1" applyFill="1" applyBorder="1" applyAlignment="1" applyProtection="1">
      <alignment horizontal="center" vertical="center" wrapText="1"/>
    </xf>
    <xf numFmtId="4" fontId="11" fillId="0" borderId="1" xfId="50" applyNumberFormat="1" applyFont="1" applyFill="1" applyBorder="1" applyAlignment="1" applyProtection="1">
      <alignment horizontal="center" vertical="center" wrapText="1"/>
    </xf>
    <xf numFmtId="4" fontId="11" fillId="0" borderId="6" xfId="50" applyNumberFormat="1" applyFont="1" applyFill="1" applyBorder="1" applyAlignment="1" applyProtection="1">
      <alignment horizontal="center" vertical="center" wrapText="1"/>
    </xf>
    <xf numFmtId="4" fontId="11" fillId="0" borderId="7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7" fontId="0" fillId="0" borderId="1" xfId="0" applyNumberFormat="1" applyFont="1" applyFill="1" applyBorder="1" applyAlignment="1" applyProtection="1"/>
    <xf numFmtId="0" fontId="8" fillId="0" borderId="1" xfId="50" applyFill="1" applyBorder="1"/>
    <xf numFmtId="49" fontId="0" fillId="0" borderId="3" xfId="0" applyNumberFormat="1" applyFill="1" applyBorder="1" applyAlignment="1" applyProtection="1"/>
    <xf numFmtId="177" fontId="0" fillId="0" borderId="1" xfId="0" applyNumberFormat="1" applyFill="1" applyBorder="1" applyAlignment="1" applyProtection="1"/>
    <xf numFmtId="0" fontId="8" fillId="0" borderId="1" xfId="50" applyFill="1" applyBorder="1" applyAlignment="1">
      <alignment horizontal="center"/>
    </xf>
    <xf numFmtId="0" fontId="8" fillId="0" borderId="1" xfId="50" applyBorder="1"/>
    <xf numFmtId="0" fontId="8" fillId="0" borderId="1" xfId="50" applyBorder="1" applyAlignment="1">
      <alignment horizontal="center"/>
    </xf>
    <xf numFmtId="49" fontId="0" fillId="0" borderId="1" xfId="0" applyNumberFormat="1" applyFont="1" applyFill="1" applyBorder="1" applyAlignment="1" applyProtection="1"/>
    <xf numFmtId="49" fontId="0" fillId="0" borderId="1" xfId="0" applyNumberFormat="1" applyFill="1" applyBorder="1" applyAlignment="1" applyProtection="1"/>
    <xf numFmtId="0" fontId="8" fillId="0" borderId="0" xfId="50" applyFill="1" applyAlignment="1">
      <alignment horizontal="center"/>
    </xf>
    <xf numFmtId="0" fontId="1" fillId="0" borderId="0" xfId="50" applyNumberFormat="1" applyFont="1" applyFill="1" applyAlignment="1" applyProtection="1">
      <alignment horizontal="centerContinuous"/>
    </xf>
    <xf numFmtId="0" fontId="1" fillId="0" borderId="0" xfId="50" applyNumberFormat="1" applyFont="1" applyFill="1" applyAlignment="1" applyProtection="1">
      <alignment horizontal="center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176" fontId="11" fillId="0" borderId="2" xfId="50" applyNumberFormat="1" applyFont="1" applyFill="1" applyBorder="1" applyAlignment="1" applyProtection="1">
      <alignment horizontal="center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176" fontId="11" fillId="0" borderId="1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horizontal="right"/>
    </xf>
    <xf numFmtId="0" fontId="11" fillId="0" borderId="5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8" fillId="0" borderId="0" xfId="50" applyAlignment="1">
      <alignment horizontal="left"/>
    </xf>
    <xf numFmtId="0" fontId="13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left" vertical="center"/>
    </xf>
    <xf numFmtId="0" fontId="12" fillId="0" borderId="0" xfId="50" applyFont="1" applyAlignment="1">
      <alignment horizontal="center"/>
    </xf>
    <xf numFmtId="0" fontId="13" fillId="0" borderId="0" xfId="50" applyFont="1" applyFill="1" applyAlignment="1">
      <alignment vertical="center"/>
    </xf>
    <xf numFmtId="0" fontId="9" fillId="0" borderId="0" xfId="50" applyFont="1" applyFill="1" applyAlignment="1">
      <alignment horizontal="center" vertical="center"/>
    </xf>
    <xf numFmtId="0" fontId="14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horizontal="left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left" vertical="center"/>
    </xf>
    <xf numFmtId="0" fontId="11" fillId="0" borderId="8" xfId="50" applyFont="1" applyFill="1" applyBorder="1" applyAlignment="1">
      <alignment vertical="center"/>
    </xf>
    <xf numFmtId="4" fontId="11" fillId="0" borderId="9" xfId="5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/>
    </xf>
    <xf numFmtId="4" fontId="11" fillId="0" borderId="6" xfId="50" applyNumberFormat="1" applyFont="1" applyBorder="1" applyAlignment="1">
      <alignment horizontal="center" vertical="center" wrapText="1"/>
    </xf>
    <xf numFmtId="0" fontId="11" fillId="0" borderId="3" xfId="50" applyFont="1" applyBorder="1" applyAlignment="1">
      <alignment vertical="center"/>
    </xf>
    <xf numFmtId="49" fontId="0" fillId="0" borderId="1" xfId="0" applyNumberFormat="1" applyFill="1" applyBorder="1" applyAlignment="1" applyProtection="1">
      <alignment horizontal="left"/>
    </xf>
    <xf numFmtId="4" fontId="11" fillId="0" borderId="4" xfId="50" applyNumberFormat="1" applyFont="1" applyBorder="1" applyAlignment="1">
      <alignment horizontal="center" vertical="center" wrapText="1"/>
    </xf>
    <xf numFmtId="0" fontId="11" fillId="0" borderId="3" xfId="50" applyFont="1" applyBorder="1" applyAlignment="1">
      <alignment horizontal="left" vertical="center"/>
    </xf>
    <xf numFmtId="0" fontId="11" fillId="0" borderId="3" xfId="50" applyFont="1" applyFill="1" applyBorder="1" applyAlignment="1">
      <alignment vertical="center"/>
    </xf>
    <xf numFmtId="4" fontId="11" fillId="0" borderId="2" xfId="50" applyNumberFormat="1" applyFont="1" applyFill="1" applyBorder="1" applyAlignment="1" applyProtection="1">
      <alignment horizontal="center" vertical="center" wrapText="1"/>
    </xf>
    <xf numFmtId="4" fontId="11" fillId="0" borderId="7" xfId="50" applyNumberFormat="1" applyFont="1" applyFill="1" applyBorder="1" applyAlignment="1" applyProtection="1">
      <alignment horizontal="center" vertical="center" wrapText="1"/>
    </xf>
    <xf numFmtId="0" fontId="11" fillId="0" borderId="4" xfId="50" applyFont="1" applyBorder="1" applyAlignment="1">
      <alignment horizontal="left" vertical="center" wrapText="1"/>
    </xf>
    <xf numFmtId="4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vertical="center"/>
    </xf>
    <xf numFmtId="0" fontId="11" fillId="0" borderId="1" xfId="50" applyFont="1" applyBorder="1"/>
    <xf numFmtId="0" fontId="11" fillId="0" borderId="1" xfId="50" applyFont="1" applyFill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/>
    </xf>
    <xf numFmtId="4" fontId="11" fillId="0" borderId="2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left" vertical="center" wrapText="1"/>
    </xf>
    <xf numFmtId="0" fontId="11" fillId="0" borderId="4" xfId="50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/>
    </xf>
    <xf numFmtId="4" fontId="11" fillId="0" borderId="7" xfId="50" applyNumberFormat="1" applyFont="1" applyFill="1" applyBorder="1" applyAlignment="1">
      <alignment horizontal="center" vertical="center" wrapText="1"/>
    </xf>
    <xf numFmtId="0" fontId="8" fillId="0" borderId="0" xfId="50" applyFill="1" applyAlignment="1">
      <alignment horizontal="left"/>
    </xf>
    <xf numFmtId="0" fontId="13" fillId="0" borderId="0" xfId="50" applyFont="1" applyFill="1"/>
    <xf numFmtId="0" fontId="12" fillId="0" borderId="0" xfId="50" applyFont="1" applyAlignment="1">
      <alignment horizontal="right"/>
    </xf>
    <xf numFmtId="0" fontId="9" fillId="0" borderId="0" xfId="50" applyFont="1" applyFill="1" applyAlignment="1">
      <alignment horizontal="center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49" fontId="11" fillId="0" borderId="3" xfId="50" applyNumberFormat="1" applyFont="1" applyFill="1" applyBorder="1" applyAlignment="1" applyProtection="1">
      <alignment horizontal="left" vertical="center"/>
    </xf>
    <xf numFmtId="177" fontId="11" fillId="0" borderId="1" xfId="50" applyNumberFormat="1" applyFont="1" applyFill="1" applyBorder="1" applyAlignment="1" applyProtection="1">
      <alignment horizontal="center" vertical="center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4" fontId="11" fillId="0" borderId="3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/>
    <xf numFmtId="0" fontId="1" fillId="0" borderId="0" xfId="50" applyNumberFormat="1" applyFont="1" applyFill="1" applyAlignment="1" applyProtection="1">
      <alignment horizontal="center" vertical="center"/>
    </xf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"/>
    </xf>
    <xf numFmtId="0" fontId="15" fillId="0" borderId="0" xfId="50" applyFont="1" applyAlignment="1">
      <alignment horizontal="center"/>
    </xf>
    <xf numFmtId="0" fontId="13" fillId="0" borderId="0" xfId="50" applyFont="1" applyAlignment="1">
      <alignment horizont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3" fillId="0" borderId="0" xfId="50" applyFont="1"/>
    <xf numFmtId="49" fontId="9" fillId="0" borderId="0" xfId="50" applyNumberFormat="1" applyFont="1" applyFill="1" applyAlignment="1" applyProtection="1">
      <alignment horizontal="center"/>
    </xf>
    <xf numFmtId="0" fontId="15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"/>
    </xf>
    <xf numFmtId="0" fontId="11" fillId="0" borderId="0" xfId="50" applyFont="1" applyAlignment="1">
      <alignment horizontal="center" vertical="center"/>
    </xf>
    <xf numFmtId="49" fontId="11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11" fillId="0" borderId="1" xfId="50" applyNumberFormat="1" applyFont="1" applyFill="1" applyBorder="1" applyAlignment="1" applyProtection="1">
      <alignment vertical="center"/>
    </xf>
    <xf numFmtId="177" fontId="11" fillId="0" borderId="1" xfId="50" applyNumberFormat="1" applyFont="1" applyFill="1" applyBorder="1" applyAlignment="1" applyProtection="1">
      <alignment vertical="center"/>
    </xf>
    <xf numFmtId="0" fontId="11" fillId="0" borderId="1" xfId="50" applyFont="1" applyBorder="1" applyAlignment="1">
      <alignment vertical="center"/>
    </xf>
    <xf numFmtId="0" fontId="15" fillId="0" borderId="0" xfId="50" applyFont="1" applyFill="1" applyAlignment="1">
      <alignment horizontal="centerContinuous"/>
    </xf>
    <xf numFmtId="0" fontId="11" fillId="0" borderId="0" xfId="50" applyNumberFormat="1" applyFont="1" applyFill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/>
    </xf>
    <xf numFmtId="176" fontId="11" fillId="0" borderId="7" xfId="50" applyNumberFormat="1" applyFont="1" applyFill="1" applyBorder="1" applyAlignment="1" applyProtection="1">
      <alignment horizontal="center" vertical="center"/>
    </xf>
    <xf numFmtId="176" fontId="11" fillId="0" borderId="6" xfId="50" applyNumberFormat="1" applyFont="1" applyFill="1" applyBorder="1" applyAlignment="1" applyProtection="1">
      <alignment horizontal="center" vertical="center"/>
    </xf>
    <xf numFmtId="176" fontId="11" fillId="0" borderId="1" xfId="50" applyNumberFormat="1" applyFont="1" applyFill="1" applyBorder="1" applyAlignment="1" applyProtection="1">
      <alignment horizontal="right" vertical="center"/>
    </xf>
    <xf numFmtId="176" fontId="8" fillId="0" borderId="1" xfId="50" applyNumberFormat="1" applyFont="1" applyFill="1" applyBorder="1"/>
    <xf numFmtId="176" fontId="11" fillId="0" borderId="1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13" fillId="0" borderId="0" xfId="49" applyFont="1"/>
    <xf numFmtId="0" fontId="8" fillId="0" borderId="0" xfId="49" applyAlignment="1">
      <alignment wrapText="1"/>
    </xf>
    <xf numFmtId="0" fontId="8" fillId="0" borderId="0" xfId="49" applyAlignment="1">
      <alignment horizontal="center" wrapText="1"/>
    </xf>
    <xf numFmtId="0" fontId="8" fillId="0" borderId="0" xfId="49"/>
    <xf numFmtId="0" fontId="13" fillId="0" borderId="0" xfId="49" applyFont="1" applyAlignment="1">
      <alignment horizontal="center" wrapText="1"/>
    </xf>
    <xf numFmtId="0" fontId="13" fillId="0" borderId="0" xfId="49" applyFont="1" applyAlignment="1">
      <alignment wrapText="1"/>
    </xf>
    <xf numFmtId="0" fontId="9" fillId="0" borderId="0" xfId="49" applyNumberFormat="1" applyFont="1" applyFill="1" applyAlignment="1" applyProtection="1">
      <alignment horizontal="center"/>
    </xf>
    <xf numFmtId="0" fontId="13" fillId="0" borderId="0" xfId="49" applyFont="1" applyFill="1" applyAlignment="1">
      <alignment wrapText="1"/>
    </xf>
    <xf numFmtId="0" fontId="11" fillId="0" borderId="0" xfId="49" applyFont="1" applyFill="1" applyAlignment="1">
      <alignment wrapText="1"/>
    </xf>
    <xf numFmtId="0" fontId="11" fillId="0" borderId="0" xfId="49" applyFont="1" applyAlignment="1">
      <alignment horizontal="center" wrapText="1"/>
    </xf>
    <xf numFmtId="0" fontId="11" fillId="0" borderId="0" xfId="49" applyFont="1" applyAlignment="1">
      <alignment wrapText="1"/>
    </xf>
    <xf numFmtId="0" fontId="11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1" fillId="0" borderId="7" xfId="49" applyFont="1" applyBorder="1" applyAlignment="1">
      <alignment horizontal="center" vertical="center"/>
    </xf>
    <xf numFmtId="4" fontId="11" fillId="0" borderId="9" xfId="49" applyNumberFormat="1" applyFont="1" applyFill="1" applyBorder="1" applyAlignment="1">
      <alignment horizontal="center" vertical="center" wrapText="1"/>
    </xf>
    <xf numFmtId="4" fontId="11" fillId="0" borderId="7" xfId="49" applyNumberFormat="1" applyFont="1" applyBorder="1" applyAlignment="1">
      <alignment horizontal="left" vertical="center"/>
    </xf>
    <xf numFmtId="4" fontId="11" fillId="0" borderId="7" xfId="49" applyNumberFormat="1" applyFont="1" applyBorder="1" applyAlignment="1">
      <alignment horizontal="center" vertical="center"/>
    </xf>
    <xf numFmtId="4" fontId="11" fillId="0" borderId="7" xfId="49" applyNumberFormat="1" applyFont="1" applyBorder="1" applyAlignment="1">
      <alignment horizontal="right" vertical="center"/>
    </xf>
    <xf numFmtId="0" fontId="11" fillId="0" borderId="3" xfId="49" applyFont="1" applyFill="1" applyBorder="1" applyAlignment="1">
      <alignment horizontal="left" vertical="center"/>
    </xf>
    <xf numFmtId="4" fontId="11" fillId="0" borderId="2" xfId="49" applyNumberFormat="1" applyFont="1" applyFill="1" applyBorder="1" applyAlignment="1" applyProtection="1">
      <alignment horizontal="center" vertical="center" wrapText="1"/>
    </xf>
    <xf numFmtId="4" fontId="11" fillId="0" borderId="4" xfId="49" applyNumberFormat="1" applyFont="1" applyBorder="1" applyAlignment="1">
      <alignment horizontal="left" vertical="center" wrapText="1"/>
    </xf>
    <xf numFmtId="4" fontId="11" fillId="0" borderId="1" xfId="49" applyNumberFormat="1" applyFont="1" applyBorder="1" applyAlignment="1">
      <alignment horizontal="center" vertical="center" wrapText="1"/>
    </xf>
    <xf numFmtId="4" fontId="11" fillId="0" borderId="1" xfId="49" applyNumberFormat="1" applyFont="1" applyBorder="1" applyAlignment="1">
      <alignment horizontal="right" vertical="center" wrapText="1"/>
    </xf>
    <xf numFmtId="4" fontId="11" fillId="0" borderId="1" xfId="49" applyNumberFormat="1" applyFont="1" applyFill="1" applyBorder="1" applyAlignment="1" applyProtection="1">
      <alignment horizontal="center" vertical="center" wrapText="1"/>
    </xf>
    <xf numFmtId="0" fontId="11" fillId="0" borderId="3" xfId="49" applyFont="1" applyBorder="1" applyAlignment="1">
      <alignment horizontal="left" vertical="center"/>
    </xf>
    <xf numFmtId="4" fontId="11" fillId="0" borderId="7" xfId="49" applyNumberFormat="1" applyFont="1" applyFill="1" applyBorder="1" applyAlignment="1" applyProtection="1">
      <alignment horizontal="center" vertical="center" wrapText="1"/>
    </xf>
    <xf numFmtId="4" fontId="11" fillId="0" borderId="4" xfId="49" applyNumberFormat="1" applyFont="1" applyFill="1" applyBorder="1" applyAlignment="1">
      <alignment horizontal="left" vertical="center" wrapText="1"/>
    </xf>
    <xf numFmtId="0" fontId="11" fillId="0" borderId="1" xfId="49" applyFont="1" applyBorder="1" applyAlignment="1">
      <alignment horizontal="center" vertical="center"/>
    </xf>
    <xf numFmtId="4" fontId="11" fillId="0" borderId="1" xfId="49" applyNumberFormat="1" applyFont="1" applyFill="1" applyBorder="1" applyAlignment="1">
      <alignment horizontal="left" vertical="center" wrapText="1"/>
    </xf>
    <xf numFmtId="4" fontId="11" fillId="0" borderId="1" xfId="49" applyNumberFormat="1" applyFont="1" applyBorder="1" applyAlignment="1">
      <alignment horizontal="center" vertical="center"/>
    </xf>
    <xf numFmtId="4" fontId="11" fillId="0" borderId="1" xfId="49" applyNumberFormat="1" applyFont="1" applyFill="1" applyBorder="1" applyAlignment="1">
      <alignment horizontal="center" vertical="center" wrapText="1"/>
    </xf>
    <xf numFmtId="4" fontId="11" fillId="0" borderId="1" xfId="49" applyNumberFormat="1" applyFont="1" applyFill="1" applyBorder="1" applyAlignment="1">
      <alignment horizontal="right" vertical="center" wrapText="1"/>
    </xf>
    <xf numFmtId="4" fontId="11" fillId="0" borderId="1" xfId="49" applyNumberFormat="1" applyFont="1" applyFill="1" applyBorder="1" applyAlignment="1" applyProtection="1">
      <alignment horizontal="center" vertical="center"/>
    </xf>
    <xf numFmtId="4" fontId="11" fillId="0" borderId="1" xfId="49" applyNumberFormat="1" applyFont="1" applyBorder="1" applyAlignment="1">
      <alignment horizontal="right" vertical="center"/>
    </xf>
    <xf numFmtId="4" fontId="11" fillId="0" borderId="1" xfId="49" applyNumberFormat="1" applyFont="1" applyFill="1" applyBorder="1" applyAlignment="1">
      <alignment horizontal="right" vertical="center"/>
    </xf>
    <xf numFmtId="4" fontId="11" fillId="0" borderId="1" xfId="49" applyNumberFormat="1" applyFont="1" applyFill="1" applyBorder="1" applyAlignment="1">
      <alignment horizontal="center" vertical="center"/>
    </xf>
    <xf numFmtId="0" fontId="8" fillId="0" borderId="11" xfId="49" applyBorder="1" applyAlignment="1">
      <alignment wrapText="1"/>
    </xf>
    <xf numFmtId="0" fontId="8" fillId="0" borderId="11" xfId="49" applyBorder="1" applyAlignment="1">
      <alignment horizontal="center"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7" hidden="1" customWidth="1"/>
    <col min="2" max="2" width="15.375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75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2.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2.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2.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2.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2.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2.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2.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2.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2.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2.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2.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2.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2.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2.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2.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2.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2.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2.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2.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2.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2.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2.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2.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2.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2.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2.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2.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2.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2.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2.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2.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2.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2.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2.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2.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2.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2.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2.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2.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2.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2.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2.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2.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2.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2.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2.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2.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2.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2.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2.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2.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2.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2.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2.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2.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2.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2.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2.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2.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2.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2.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2.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2.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2.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2.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2.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2.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2.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2.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2.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2.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2.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2.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2.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2.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2.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2.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2.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2.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2.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2.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2.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2.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2.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2.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2.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2.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2.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2.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2.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2.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2.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2.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2.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2.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2.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2.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2.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2.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2.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2.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2.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2.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2.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2.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2.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2.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2.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2.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2.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2.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2.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2.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2.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2.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2.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2.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2.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2.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2.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2.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2.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2.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2.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2.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2.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2.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2.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2.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2.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2.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2.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2.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2.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2.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2.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2.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2.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2.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2.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2.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2.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2.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2.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2.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2.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2.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2.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2.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2.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2.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2.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2.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2.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2.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2.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2.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2.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2.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2.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2.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2.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2.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2.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2.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2.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2.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2.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2.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2.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2.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2.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2.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2.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2.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2.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2.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2.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2.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2.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2.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2.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2.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2.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2.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2.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2.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2.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2.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2.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2.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2.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2.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2.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2.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2.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2.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2.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2.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2.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2.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2.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2.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2.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2.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2.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2.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2.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2.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2.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2.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2.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2.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2.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2.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2.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2.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2.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2.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2.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2.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2.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2.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2.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2.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2.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2.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2.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2.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2.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2.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2.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2.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2.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2.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2.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2.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2.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2.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2.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2.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2.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2.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2.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2.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2.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2.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2.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2.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2.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2.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2.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2.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2.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2.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showZeros="0" workbookViewId="0">
      <selection activeCell="B7" sqref="B7:B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16384" width="31.125" customWidth="1"/>
  </cols>
  <sheetData>
    <row r="1" ht="18" customHeight="1" spans="1:6">
      <c r="A1" s="2" t="s">
        <v>479</v>
      </c>
      <c r="B1" s="3"/>
      <c r="C1" s="3"/>
      <c r="D1" s="3"/>
      <c r="E1" s="3"/>
      <c r="F1" s="3"/>
    </row>
    <row r="2" ht="41.25" customHeight="1" spans="1:11">
      <c r="A2" s="4" t="s">
        <v>480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2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466</v>
      </c>
      <c r="D4" s="6" t="s">
        <v>453</v>
      </c>
      <c r="E4" s="6" t="s">
        <v>454</v>
      </c>
      <c r="F4" s="6" t="s">
        <v>456</v>
      </c>
      <c r="G4" s="6" t="s">
        <v>458</v>
      </c>
      <c r="H4" s="6"/>
      <c r="I4" s="6" t="s">
        <v>460</v>
      </c>
      <c r="J4" s="6" t="s">
        <v>461</v>
      </c>
      <c r="K4" s="6" t="s">
        <v>464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472</v>
      </c>
      <c r="H5" s="6" t="s">
        <v>481</v>
      </c>
      <c r="I5" s="6"/>
      <c r="J5" s="6"/>
      <c r="K5" s="6"/>
    </row>
    <row r="6" ht="30" customHeight="1" spans="1:11">
      <c r="A6" s="7" t="s">
        <v>318</v>
      </c>
      <c r="B6" s="8">
        <f>SUM(B7:B9)</f>
        <v>10.8</v>
      </c>
      <c r="C6" s="9">
        <f>SUM(C7:C9)</f>
        <v>0</v>
      </c>
      <c r="D6" s="8">
        <f>SUM(D7:D9)</f>
        <v>10.8</v>
      </c>
      <c r="E6" s="10">
        <f t="shared" ref="E6:K6" si="0">SUM(E7:E9)</f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ht="48" customHeight="1" spans="1:11">
      <c r="A7" s="11" t="s">
        <v>482</v>
      </c>
      <c r="B7" s="8">
        <v>10</v>
      </c>
      <c r="C7" s="12"/>
      <c r="D7" s="8">
        <v>10</v>
      </c>
      <c r="E7" s="10"/>
      <c r="F7" s="10"/>
      <c r="G7" s="10"/>
      <c r="H7" s="10"/>
      <c r="I7" s="10"/>
      <c r="J7" s="10"/>
      <c r="K7" s="10"/>
    </row>
    <row r="8" ht="48" customHeight="1" spans="1:11">
      <c r="A8" s="11" t="s">
        <v>483</v>
      </c>
      <c r="B8" s="8">
        <v>0.8</v>
      </c>
      <c r="C8" s="12"/>
      <c r="D8" s="8">
        <v>0.8</v>
      </c>
      <c r="E8" s="10"/>
      <c r="F8" s="10"/>
      <c r="G8" s="10"/>
      <c r="H8" s="10"/>
      <c r="I8" s="10"/>
      <c r="J8" s="10"/>
      <c r="K8" s="10"/>
    </row>
    <row r="9" ht="49.5" customHeight="1" spans="1:11">
      <c r="A9" s="11" t="s">
        <v>484</v>
      </c>
      <c r="B9" s="12"/>
      <c r="C9" s="12"/>
      <c r="D9" s="12"/>
      <c r="E9" s="10"/>
      <c r="F9" s="10"/>
      <c r="G9" s="10"/>
      <c r="H9" s="10"/>
      <c r="I9" s="10"/>
      <c r="J9" s="10"/>
      <c r="K9" s="1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workbookViewId="0">
      <selection activeCell="G23" sqref="G23"/>
    </sheetView>
  </sheetViews>
  <sheetFormatPr defaultColWidth="6.875" defaultRowHeight="20.1" customHeight="1"/>
  <cols>
    <col min="1" max="1" width="22.875" style="138" customWidth="1"/>
    <col min="2" max="2" width="19" style="139" customWidth="1"/>
    <col min="3" max="3" width="20.5" style="138" customWidth="1"/>
    <col min="4" max="5" width="19" style="139" customWidth="1"/>
    <col min="6" max="7" width="19" style="138" customWidth="1"/>
    <col min="8" max="16384" width="6.875" style="140"/>
  </cols>
  <sheetData>
    <row r="1" s="137" customFormat="1" customHeight="1" spans="1:7">
      <c r="A1" s="2" t="s">
        <v>311</v>
      </c>
      <c r="B1" s="141"/>
      <c r="C1" s="142"/>
      <c r="D1" s="141"/>
      <c r="E1" s="141"/>
      <c r="F1" s="142"/>
      <c r="G1" s="142"/>
    </row>
    <row r="2" s="137" customFormat="1" ht="27.75" customHeight="1" spans="1:7">
      <c r="A2" s="143" t="s">
        <v>312</v>
      </c>
      <c r="B2" s="143"/>
      <c r="C2" s="143"/>
      <c r="D2" s="143"/>
      <c r="E2" s="143"/>
      <c r="F2" s="143"/>
      <c r="G2" s="143"/>
    </row>
    <row r="3" s="137" customFormat="1" customHeight="1" spans="1:7">
      <c r="A3" s="144"/>
      <c r="B3" s="141"/>
      <c r="C3" s="142"/>
      <c r="D3" s="141"/>
      <c r="E3" s="141"/>
      <c r="F3" s="142"/>
      <c r="G3" s="142"/>
    </row>
    <row r="4" s="137" customFormat="1" customHeight="1" spans="1:7">
      <c r="A4" s="145"/>
      <c r="B4" s="146"/>
      <c r="C4" s="147"/>
      <c r="D4" s="146"/>
      <c r="E4" s="146"/>
      <c r="F4" s="147"/>
      <c r="G4" s="148" t="s">
        <v>313</v>
      </c>
    </row>
    <row r="5" s="137" customFormat="1" customHeight="1" spans="1:7">
      <c r="A5" s="149" t="s">
        <v>314</v>
      </c>
      <c r="B5" s="149"/>
      <c r="C5" s="149" t="s">
        <v>315</v>
      </c>
      <c r="D5" s="149"/>
      <c r="E5" s="149"/>
      <c r="F5" s="149"/>
      <c r="G5" s="149"/>
    </row>
    <row r="6" s="137" customFormat="1" ht="45" customHeight="1" spans="1:7">
      <c r="A6" s="150" t="s">
        <v>316</v>
      </c>
      <c r="B6" s="150" t="s">
        <v>317</v>
      </c>
      <c r="C6" s="150" t="s">
        <v>316</v>
      </c>
      <c r="D6" s="150" t="s">
        <v>318</v>
      </c>
      <c r="E6" s="150" t="s">
        <v>319</v>
      </c>
      <c r="F6" s="150" t="s">
        <v>320</v>
      </c>
      <c r="G6" s="150" t="s">
        <v>321</v>
      </c>
    </row>
    <row r="7" s="137" customFormat="1" customHeight="1" spans="1:7">
      <c r="A7" s="151" t="s">
        <v>322</v>
      </c>
      <c r="B7" s="152">
        <f>SUM(B8:B10)</f>
        <v>849.19</v>
      </c>
      <c r="C7" s="153" t="s">
        <v>323</v>
      </c>
      <c r="D7" s="154">
        <f>SUM(E7:G7)</f>
        <v>849.19</v>
      </c>
      <c r="E7" s="154">
        <f>B8+B12</f>
        <v>849.19</v>
      </c>
      <c r="F7" s="155">
        <f>B9+B13</f>
        <v>0</v>
      </c>
      <c r="G7" s="155">
        <f>B10+B14</f>
        <v>0</v>
      </c>
    </row>
    <row r="8" s="137" customFormat="1" customHeight="1" spans="1:7">
      <c r="A8" s="156" t="s">
        <v>324</v>
      </c>
      <c r="B8" s="157">
        <v>849.19</v>
      </c>
      <c r="C8" s="158"/>
      <c r="D8" s="159"/>
      <c r="E8" s="159"/>
      <c r="F8" s="160"/>
      <c r="G8" s="160"/>
    </row>
    <row r="9" s="137" customFormat="1" customHeight="1" spans="1:7">
      <c r="A9" s="156" t="s">
        <v>325</v>
      </c>
      <c r="B9" s="161"/>
      <c r="C9" s="158"/>
      <c r="D9" s="159"/>
      <c r="E9" s="159"/>
      <c r="F9" s="160"/>
      <c r="G9" s="160"/>
    </row>
    <row r="10" s="137" customFormat="1" customHeight="1" spans="1:7">
      <c r="A10" s="162" t="s">
        <v>326</v>
      </c>
      <c r="B10" s="163"/>
      <c r="C10" s="164"/>
      <c r="D10" s="159"/>
      <c r="E10" s="159"/>
      <c r="F10" s="160"/>
      <c r="G10" s="160"/>
    </row>
    <row r="11" s="137" customFormat="1" customHeight="1" spans="1:7">
      <c r="A11" s="165" t="s">
        <v>327</v>
      </c>
      <c r="B11" s="152">
        <f>SUM(B12:B14)</f>
        <v>0</v>
      </c>
      <c r="C11" s="166"/>
      <c r="D11" s="159"/>
      <c r="E11" s="159"/>
      <c r="F11" s="160"/>
      <c r="G11" s="160"/>
    </row>
    <row r="12" s="137" customFormat="1" customHeight="1" spans="1:7">
      <c r="A12" s="162" t="s">
        <v>324</v>
      </c>
      <c r="B12" s="157"/>
      <c r="C12" s="164"/>
      <c r="D12" s="159"/>
      <c r="E12" s="159"/>
      <c r="F12" s="160"/>
      <c r="G12" s="160"/>
    </row>
    <row r="13" s="137" customFormat="1" customHeight="1" spans="1:7">
      <c r="A13" s="162" t="s">
        <v>325</v>
      </c>
      <c r="B13" s="161"/>
      <c r="C13" s="164"/>
      <c r="D13" s="159"/>
      <c r="E13" s="159"/>
      <c r="F13" s="160"/>
      <c r="G13" s="160"/>
    </row>
    <row r="14" s="137" customFormat="1" customHeight="1" spans="1:13">
      <c r="A14" s="156" t="s">
        <v>326</v>
      </c>
      <c r="B14" s="163"/>
      <c r="C14" s="164"/>
      <c r="D14" s="159"/>
      <c r="E14" s="159"/>
      <c r="F14" s="160"/>
      <c r="G14" s="160"/>
      <c r="M14" s="176"/>
    </row>
    <row r="15" s="137" customFormat="1" customHeight="1" spans="1:7">
      <c r="A15" s="165"/>
      <c r="B15" s="167"/>
      <c r="C15" s="166"/>
      <c r="D15" s="168"/>
      <c r="E15" s="168"/>
      <c r="F15" s="169"/>
      <c r="G15" s="169"/>
    </row>
    <row r="16" s="137" customFormat="1" customHeight="1" spans="1:7">
      <c r="A16" s="165"/>
      <c r="B16" s="167"/>
      <c r="C16" s="167" t="s">
        <v>328</v>
      </c>
      <c r="D16" s="170">
        <f>E16+F16+G16</f>
        <v>0</v>
      </c>
      <c r="E16" s="167">
        <f>B8+B12-E7</f>
        <v>0</v>
      </c>
      <c r="F16" s="171">
        <f>B9+B13-F7</f>
        <v>0</v>
      </c>
      <c r="G16" s="171">
        <f>B10+B14-G7</f>
        <v>0</v>
      </c>
    </row>
    <row r="17" s="137" customFormat="1" customHeight="1" spans="1:7">
      <c r="A17" s="165"/>
      <c r="B17" s="167"/>
      <c r="C17" s="167"/>
      <c r="D17" s="167"/>
      <c r="E17" s="167"/>
      <c r="F17" s="171"/>
      <c r="G17" s="172"/>
    </row>
    <row r="18" s="137" customFormat="1" customHeight="1" spans="1:7">
      <c r="A18" s="165" t="s">
        <v>329</v>
      </c>
      <c r="B18" s="173">
        <f>B7+B11</f>
        <v>849.19</v>
      </c>
      <c r="C18" s="173" t="s">
        <v>330</v>
      </c>
      <c r="D18" s="167">
        <f>SUM(D7+D16)</f>
        <v>849.19</v>
      </c>
      <c r="E18" s="167">
        <f>SUM(E7+E16)</f>
        <v>849.19</v>
      </c>
      <c r="F18" s="171">
        <f>SUM(F7+F16)</f>
        <v>0</v>
      </c>
      <c r="G18" s="171">
        <f>SUM(G7+G16)</f>
        <v>0</v>
      </c>
    </row>
    <row r="19" customHeight="1" spans="1:6">
      <c r="A19" s="174"/>
      <c r="B19" s="175"/>
      <c r="C19" s="174"/>
      <c r="D19" s="175"/>
      <c r="E19" s="175"/>
      <c r="F19" s="174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showGridLines="0" showZeros="0" workbookViewId="0">
      <selection activeCell="D7" sqref="D7:E7"/>
    </sheetView>
  </sheetViews>
  <sheetFormatPr defaultColWidth="6.875" defaultRowHeight="12.75" customHeight="1" outlineLevelCol="4"/>
  <cols>
    <col min="1" max="1" width="29.125" style="13" customWidth="1"/>
    <col min="2" max="2" width="44.625" style="13" customWidth="1"/>
    <col min="3" max="3" width="17.75" style="13" customWidth="1"/>
    <col min="4" max="4" width="16.75" style="13" customWidth="1"/>
    <col min="5" max="5" width="15.5" style="13" customWidth="1"/>
    <col min="6" max="255" width="6.875" style="13"/>
    <col min="256" max="16384" width="23.625" style="13" customWidth="1"/>
  </cols>
  <sheetData>
    <row r="1" ht="20.1" customHeight="1" spans="1:1">
      <c r="A1" s="15" t="s">
        <v>331</v>
      </c>
    </row>
    <row r="2" ht="25.5" customHeight="1" spans="1:5">
      <c r="A2" s="119" t="s">
        <v>332</v>
      </c>
      <c r="B2" s="119"/>
      <c r="C2" s="119"/>
      <c r="D2" s="119"/>
      <c r="E2" s="119"/>
    </row>
    <row r="3" ht="20.1" customHeight="1" spans="1:5">
      <c r="A3" s="128"/>
      <c r="B3" s="100"/>
      <c r="C3" s="100"/>
      <c r="D3" s="100"/>
      <c r="E3" s="100"/>
    </row>
    <row r="4" ht="20.1" customHeight="1" spans="1:5">
      <c r="A4" s="23"/>
      <c r="B4" s="22"/>
      <c r="C4" s="22"/>
      <c r="D4" s="22"/>
      <c r="E4" s="129" t="s">
        <v>313</v>
      </c>
    </row>
    <row r="5" ht="20.1" customHeight="1" spans="1:5">
      <c r="A5" s="48" t="s">
        <v>333</v>
      </c>
      <c r="B5" s="48"/>
      <c r="C5" s="48" t="s">
        <v>334</v>
      </c>
      <c r="D5" s="48"/>
      <c r="E5" s="48"/>
    </row>
    <row r="6" ht="20.1" customHeight="1" spans="1:5">
      <c r="A6" s="71" t="s">
        <v>335</v>
      </c>
      <c r="B6" s="71" t="s">
        <v>336</v>
      </c>
      <c r="C6" s="71" t="s">
        <v>337</v>
      </c>
      <c r="D6" s="71" t="s">
        <v>338</v>
      </c>
      <c r="E6" s="71" t="s">
        <v>339</v>
      </c>
    </row>
    <row r="7" ht="20.1" customHeight="1" spans="1:5">
      <c r="A7" s="130"/>
      <c r="B7" s="71" t="s">
        <v>318</v>
      </c>
      <c r="C7" s="131">
        <f>D7+E7</f>
        <v>849.19</v>
      </c>
      <c r="D7" s="131">
        <f>D8+D12+D18+D22</f>
        <v>317.19</v>
      </c>
      <c r="E7" s="132">
        <f>E8</f>
        <v>532</v>
      </c>
    </row>
    <row r="8" ht="21" customHeight="1" spans="1:5">
      <c r="A8" s="36" t="s">
        <v>340</v>
      </c>
      <c r="B8" s="34" t="s">
        <v>341</v>
      </c>
      <c r="C8" s="131">
        <f>D8+E8</f>
        <v>796.41</v>
      </c>
      <c r="D8" s="131">
        <f>D10</f>
        <v>264.41</v>
      </c>
      <c r="E8" s="132">
        <f>E11</f>
        <v>532</v>
      </c>
    </row>
    <row r="9" ht="21" customHeight="1" spans="1:5">
      <c r="A9" s="36" t="s">
        <v>342</v>
      </c>
      <c r="B9" s="37" t="s">
        <v>343</v>
      </c>
      <c r="C9" s="131">
        <f t="shared" ref="C9:C24" si="0">D9+E9</f>
        <v>796.41</v>
      </c>
      <c r="D9" s="131">
        <f>D10</f>
        <v>264.41</v>
      </c>
      <c r="E9" s="132">
        <f>E11</f>
        <v>532</v>
      </c>
    </row>
    <row r="10" ht="21" customHeight="1" spans="1:5">
      <c r="A10" s="36" t="s">
        <v>344</v>
      </c>
      <c r="B10" s="37" t="s">
        <v>345</v>
      </c>
      <c r="C10" s="131">
        <f t="shared" si="0"/>
        <v>264.41</v>
      </c>
      <c r="D10" s="131">
        <v>264.41</v>
      </c>
      <c r="E10" s="132"/>
    </row>
    <row r="11" ht="21" customHeight="1" spans="1:5">
      <c r="A11" s="36" t="s">
        <v>346</v>
      </c>
      <c r="B11" s="37" t="s">
        <v>347</v>
      </c>
      <c r="C11" s="131">
        <f t="shared" si="0"/>
        <v>532</v>
      </c>
      <c r="D11" s="131"/>
      <c r="E11" s="132">
        <v>532</v>
      </c>
    </row>
    <row r="12" ht="21" customHeight="1" spans="1:5">
      <c r="A12" s="36" t="s">
        <v>348</v>
      </c>
      <c r="B12" s="34" t="s">
        <v>349</v>
      </c>
      <c r="C12" s="131">
        <f t="shared" si="0"/>
        <v>26.62</v>
      </c>
      <c r="D12" s="131">
        <f>D13</f>
        <v>26.62</v>
      </c>
      <c r="E12" s="132"/>
    </row>
    <row r="13" ht="21" customHeight="1" spans="1:5">
      <c r="A13" s="33" t="s">
        <v>350</v>
      </c>
      <c r="B13" s="34" t="s">
        <v>351</v>
      </c>
      <c r="C13" s="131">
        <f t="shared" si="0"/>
        <v>26.62</v>
      </c>
      <c r="D13" s="131">
        <f>D14+D15+D16+D17</f>
        <v>26.62</v>
      </c>
      <c r="E13" s="132"/>
    </row>
    <row r="14" ht="21" customHeight="1" spans="1:5">
      <c r="A14" s="33" t="s">
        <v>352</v>
      </c>
      <c r="B14" s="34" t="s">
        <v>353</v>
      </c>
      <c r="C14" s="131">
        <f t="shared" si="0"/>
        <v>0.01</v>
      </c>
      <c r="D14" s="131">
        <v>0.01</v>
      </c>
      <c r="E14" s="132"/>
    </row>
    <row r="15" ht="21" customHeight="1" spans="1:5">
      <c r="A15" s="33" t="s">
        <v>354</v>
      </c>
      <c r="B15" s="34" t="s">
        <v>355</v>
      </c>
      <c r="C15" s="131">
        <f t="shared" si="0"/>
        <v>17.53</v>
      </c>
      <c r="D15" s="131">
        <v>17.53</v>
      </c>
      <c r="E15" s="132"/>
    </row>
    <row r="16" ht="21" customHeight="1" spans="1:5">
      <c r="A16" s="33" t="s">
        <v>356</v>
      </c>
      <c r="B16" s="34" t="s">
        <v>357</v>
      </c>
      <c r="C16" s="131">
        <f t="shared" si="0"/>
        <v>8.77</v>
      </c>
      <c r="D16" s="131">
        <v>8.77</v>
      </c>
      <c r="E16" s="132"/>
    </row>
    <row r="17" ht="21" customHeight="1" spans="1:5">
      <c r="A17" s="33" t="s">
        <v>358</v>
      </c>
      <c r="B17" s="34" t="s">
        <v>359</v>
      </c>
      <c r="C17" s="131">
        <f t="shared" si="0"/>
        <v>0.31</v>
      </c>
      <c r="D17" s="131">
        <v>0.31</v>
      </c>
      <c r="E17" s="132"/>
    </row>
    <row r="18" ht="21" customHeight="1" spans="1:5">
      <c r="A18" s="41" t="s">
        <v>360</v>
      </c>
      <c r="B18" s="34" t="s">
        <v>361</v>
      </c>
      <c r="C18" s="131">
        <f t="shared" si="0"/>
        <v>13.01</v>
      </c>
      <c r="D18" s="131">
        <f>D19</f>
        <v>13.01</v>
      </c>
      <c r="E18" s="133"/>
    </row>
    <row r="19" ht="21" customHeight="1" spans="1:5">
      <c r="A19" s="42" t="s">
        <v>362</v>
      </c>
      <c r="B19" s="34" t="s">
        <v>363</v>
      </c>
      <c r="C19" s="131">
        <f t="shared" si="0"/>
        <v>13.01</v>
      </c>
      <c r="D19" s="131">
        <f>D20+D21</f>
        <v>13.01</v>
      </c>
      <c r="E19" s="134"/>
    </row>
    <row r="20" ht="21" customHeight="1" spans="1:5">
      <c r="A20" s="41" t="s">
        <v>364</v>
      </c>
      <c r="B20" s="34" t="s">
        <v>365</v>
      </c>
      <c r="C20" s="131">
        <f t="shared" si="0"/>
        <v>10.41</v>
      </c>
      <c r="D20" s="131">
        <v>10.41</v>
      </c>
      <c r="E20" s="134"/>
    </row>
    <row r="21" ht="21" customHeight="1" spans="1:5">
      <c r="A21" s="42" t="s">
        <v>366</v>
      </c>
      <c r="B21" s="37" t="s">
        <v>367</v>
      </c>
      <c r="C21" s="131">
        <f t="shared" si="0"/>
        <v>2.6</v>
      </c>
      <c r="D21" s="131">
        <v>2.6</v>
      </c>
      <c r="E21" s="134"/>
    </row>
    <row r="22" ht="21" customHeight="1" spans="1:5">
      <c r="A22" s="42" t="s">
        <v>368</v>
      </c>
      <c r="B22" s="37" t="s">
        <v>369</v>
      </c>
      <c r="C22" s="131">
        <f t="shared" si="0"/>
        <v>13.15</v>
      </c>
      <c r="D22" s="131">
        <f>D23</f>
        <v>13.15</v>
      </c>
      <c r="E22" s="134"/>
    </row>
    <row r="23" ht="21" customHeight="1" spans="1:5">
      <c r="A23" s="42" t="s">
        <v>370</v>
      </c>
      <c r="B23" s="37" t="s">
        <v>371</v>
      </c>
      <c r="C23" s="131">
        <f t="shared" si="0"/>
        <v>13.15</v>
      </c>
      <c r="D23" s="131">
        <f>D24</f>
        <v>13.15</v>
      </c>
      <c r="E23" s="134"/>
    </row>
    <row r="24" ht="21" customHeight="1" spans="1:5">
      <c r="A24" s="42" t="s">
        <v>372</v>
      </c>
      <c r="B24" s="37" t="s">
        <v>373</v>
      </c>
      <c r="C24" s="131">
        <f t="shared" si="0"/>
        <v>13.15</v>
      </c>
      <c r="D24" s="135">
        <v>13.15</v>
      </c>
      <c r="E24" s="134"/>
    </row>
    <row r="25" customHeight="1" spans="1:5">
      <c r="A25" s="16"/>
      <c r="B25" s="16"/>
      <c r="C25" s="16"/>
      <c r="D25" s="136"/>
      <c r="E25" s="16"/>
    </row>
    <row r="26" customHeight="1" spans="1:5">
      <c r="A26" s="16"/>
      <c r="B26" s="16"/>
      <c r="C26" s="16"/>
      <c r="D26" s="16"/>
      <c r="E26" s="16"/>
    </row>
    <row r="27" customHeight="1" spans="1:5">
      <c r="A27" s="16"/>
      <c r="B27" s="16"/>
      <c r="D27" s="16"/>
      <c r="E27" s="16"/>
    </row>
    <row r="28" customHeight="1" spans="1:5">
      <c r="A28" s="16"/>
      <c r="B28" s="16"/>
      <c r="D28" s="16"/>
      <c r="E28" s="16"/>
    </row>
    <row r="29" s="16" customFormat="1" customHeight="1"/>
    <row r="30" customHeight="1" spans="1:2">
      <c r="A30" s="16"/>
      <c r="B30" s="16"/>
    </row>
    <row r="31" customHeight="1" spans="1:4">
      <c r="A31" s="16"/>
      <c r="B31" s="16"/>
      <c r="D31" s="16"/>
    </row>
    <row r="32" customHeight="1" spans="1:2">
      <c r="A32" s="16"/>
      <c r="B32" s="16"/>
    </row>
    <row r="33" customHeight="1" spans="1:2">
      <c r="A33" s="16"/>
      <c r="B33" s="16"/>
    </row>
    <row r="34" customHeight="1" spans="2:3">
      <c r="B34" s="16"/>
      <c r="C34" s="16"/>
    </row>
    <row r="36" customHeight="1" spans="1:1">
      <c r="A36" s="16"/>
    </row>
    <row r="38" customHeight="1" spans="2:2">
      <c r="B38" s="16"/>
    </row>
    <row r="39" customHeight="1" spans="2:2">
      <c r="B39" s="16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38"/>
  <sheetViews>
    <sheetView showGridLines="0" showZeros="0" topLeftCell="A7" workbookViewId="0">
      <selection activeCell="D26" sqref="D26"/>
    </sheetView>
  </sheetViews>
  <sheetFormatPr defaultColWidth="6.875" defaultRowHeight="20.1" customHeight="1"/>
  <cols>
    <col min="1" max="1" width="14.5" style="13" customWidth="1"/>
    <col min="2" max="2" width="33.375" style="13" customWidth="1"/>
    <col min="3" max="3" width="20.625" style="14" customWidth="1"/>
    <col min="4" max="4" width="22.125" style="14" customWidth="1"/>
    <col min="5" max="5" width="20.625" style="14" customWidth="1"/>
    <col min="6" max="16384" width="6.875" style="13"/>
  </cols>
  <sheetData>
    <row r="1" customHeight="1" spans="1:5">
      <c r="A1" s="15" t="s">
        <v>374</v>
      </c>
      <c r="E1" s="113"/>
    </row>
    <row r="2" ht="34.5" customHeight="1" spans="1:5">
      <c r="A2" s="119" t="s">
        <v>375</v>
      </c>
      <c r="B2" s="119"/>
      <c r="C2" s="119"/>
      <c r="D2" s="119"/>
      <c r="E2" s="119"/>
    </row>
    <row r="3" customHeight="1" spans="1:5">
      <c r="A3" s="120"/>
      <c r="B3" s="120"/>
      <c r="C3" s="121"/>
      <c r="D3" s="121"/>
      <c r="E3" s="121"/>
    </row>
    <row r="4" s="118" customFormat="1" customHeight="1" spans="1:5">
      <c r="A4" s="23"/>
      <c r="B4" s="22"/>
      <c r="C4" s="24"/>
      <c r="D4" s="24"/>
      <c r="E4" s="122" t="s">
        <v>313</v>
      </c>
    </row>
    <row r="5" s="118" customFormat="1" customHeight="1" spans="1:5">
      <c r="A5" s="48" t="s">
        <v>376</v>
      </c>
      <c r="B5" s="48"/>
      <c r="C5" s="48" t="s">
        <v>377</v>
      </c>
      <c r="D5" s="48"/>
      <c r="E5" s="48"/>
    </row>
    <row r="6" s="118" customFormat="1" customHeight="1" spans="1:5">
      <c r="A6" s="48" t="s">
        <v>335</v>
      </c>
      <c r="B6" s="48" t="s">
        <v>336</v>
      </c>
      <c r="C6" s="48" t="s">
        <v>318</v>
      </c>
      <c r="D6" s="48" t="s">
        <v>378</v>
      </c>
      <c r="E6" s="48" t="s">
        <v>379</v>
      </c>
    </row>
    <row r="7" s="118" customFormat="1" customHeight="1" spans="1:10">
      <c r="A7" s="123" t="s">
        <v>380</v>
      </c>
      <c r="B7" s="124" t="s">
        <v>381</v>
      </c>
      <c r="C7" s="30">
        <f>D7+E7</f>
        <v>317.19</v>
      </c>
      <c r="D7" s="30">
        <f>D8+D34</f>
        <v>195.11</v>
      </c>
      <c r="E7" s="30">
        <f>SUM(E8,E19,E34)</f>
        <v>122.08</v>
      </c>
      <c r="J7" s="97"/>
    </row>
    <row r="8" s="118" customFormat="1" customHeight="1" spans="1:7">
      <c r="A8" s="125" t="s">
        <v>382</v>
      </c>
      <c r="B8" s="126" t="s">
        <v>383</v>
      </c>
      <c r="C8" s="30">
        <f t="shared" ref="C8:C36" si="0">D8+E8</f>
        <v>194.59</v>
      </c>
      <c r="D8" s="85">
        <f>D9+D10+D11+D12+D13+D14+D15+D16+D17+D18</f>
        <v>194.59</v>
      </c>
      <c r="E8" s="30"/>
      <c r="G8" s="97"/>
    </row>
    <row r="9" s="118" customFormat="1" customHeight="1" spans="1:11">
      <c r="A9" s="125" t="s">
        <v>384</v>
      </c>
      <c r="B9" s="126" t="s">
        <v>385</v>
      </c>
      <c r="C9" s="30">
        <f t="shared" si="0"/>
        <v>53.76</v>
      </c>
      <c r="D9" s="30">
        <v>53.76</v>
      </c>
      <c r="E9" s="30"/>
      <c r="F9" s="97"/>
      <c r="G9" s="97"/>
      <c r="K9" s="97"/>
    </row>
    <row r="10" s="118" customFormat="1" customHeight="1" spans="1:8">
      <c r="A10" s="125" t="s">
        <v>386</v>
      </c>
      <c r="B10" s="126" t="s">
        <v>387</v>
      </c>
      <c r="C10" s="30">
        <f t="shared" si="0"/>
        <v>47.58</v>
      </c>
      <c r="D10" s="30">
        <v>47.58</v>
      </c>
      <c r="E10" s="30"/>
      <c r="F10" s="97"/>
      <c r="H10" s="97"/>
    </row>
    <row r="11" s="118" customFormat="1" customHeight="1" spans="1:8">
      <c r="A11" s="125" t="s">
        <v>388</v>
      </c>
      <c r="B11" s="126" t="s">
        <v>389</v>
      </c>
      <c r="C11" s="30">
        <f t="shared" si="0"/>
        <v>8.25</v>
      </c>
      <c r="D11" s="30">
        <v>8.25</v>
      </c>
      <c r="E11" s="30"/>
      <c r="F11" s="97"/>
      <c r="H11" s="97"/>
    </row>
    <row r="12" s="118" customFormat="1" customHeight="1" spans="1:10">
      <c r="A12" s="125" t="s">
        <v>390</v>
      </c>
      <c r="B12" s="126" t="s">
        <v>391</v>
      </c>
      <c r="C12" s="30">
        <f t="shared" si="0"/>
        <v>17.53</v>
      </c>
      <c r="D12" s="30">
        <v>17.53</v>
      </c>
      <c r="E12" s="30"/>
      <c r="F12" s="97"/>
      <c r="J12" s="97"/>
    </row>
    <row r="13" s="118" customFormat="1" customHeight="1" spans="1:11">
      <c r="A13" s="125" t="s">
        <v>392</v>
      </c>
      <c r="B13" s="126" t="s">
        <v>393</v>
      </c>
      <c r="C13" s="30">
        <f t="shared" si="0"/>
        <v>8.77</v>
      </c>
      <c r="D13" s="30">
        <v>8.77</v>
      </c>
      <c r="E13" s="30"/>
      <c r="F13" s="97"/>
      <c r="G13" s="97"/>
      <c r="K13" s="97"/>
    </row>
    <row r="14" s="118" customFormat="1" customHeight="1" spans="1:11">
      <c r="A14" s="125" t="s">
        <v>394</v>
      </c>
      <c r="B14" s="126" t="s">
        <v>395</v>
      </c>
      <c r="C14" s="30">
        <f t="shared" si="0"/>
        <v>10.41</v>
      </c>
      <c r="D14" s="30">
        <v>10.41</v>
      </c>
      <c r="E14" s="30"/>
      <c r="F14" s="97"/>
      <c r="G14" s="97"/>
      <c r="H14" s="97"/>
      <c r="K14" s="97"/>
    </row>
    <row r="15" s="118" customFormat="1" customHeight="1" spans="1:11">
      <c r="A15" s="125" t="s">
        <v>396</v>
      </c>
      <c r="B15" s="126" t="s">
        <v>397</v>
      </c>
      <c r="C15" s="30">
        <f t="shared" si="0"/>
        <v>0.88</v>
      </c>
      <c r="D15" s="30">
        <v>0.88</v>
      </c>
      <c r="E15" s="30"/>
      <c r="F15" s="97"/>
      <c r="G15" s="97"/>
      <c r="K15" s="97"/>
    </row>
    <row r="16" s="118" customFormat="1" customHeight="1" spans="1:11">
      <c r="A16" s="125" t="s">
        <v>398</v>
      </c>
      <c r="B16" s="126" t="s">
        <v>399</v>
      </c>
      <c r="C16" s="30">
        <f t="shared" si="0"/>
        <v>13.15</v>
      </c>
      <c r="D16" s="30">
        <v>13.15</v>
      </c>
      <c r="E16" s="30"/>
      <c r="F16" s="97"/>
      <c r="G16" s="97"/>
      <c r="K16" s="97"/>
    </row>
    <row r="17" s="118" customFormat="1" customHeight="1" spans="1:11">
      <c r="A17" s="125" t="s">
        <v>400</v>
      </c>
      <c r="B17" s="126" t="s">
        <v>401</v>
      </c>
      <c r="C17" s="30">
        <f t="shared" si="0"/>
        <v>2.4</v>
      </c>
      <c r="D17" s="30">
        <v>2.4</v>
      </c>
      <c r="E17" s="30"/>
      <c r="F17" s="97"/>
      <c r="G17" s="97"/>
      <c r="I17" s="97"/>
      <c r="K17" s="97"/>
    </row>
    <row r="18" s="118" customFormat="1" customHeight="1" spans="1:11">
      <c r="A18" s="125" t="s">
        <v>402</v>
      </c>
      <c r="B18" s="126" t="s">
        <v>403</v>
      </c>
      <c r="C18" s="30">
        <f t="shared" si="0"/>
        <v>31.86</v>
      </c>
      <c r="D18" s="30">
        <v>31.86</v>
      </c>
      <c r="E18" s="30"/>
      <c r="F18" s="97"/>
      <c r="G18" s="97"/>
      <c r="K18" s="97"/>
    </row>
    <row r="19" s="118" customFormat="1" customHeight="1" spans="1:7">
      <c r="A19" s="125" t="s">
        <v>404</v>
      </c>
      <c r="B19" s="126" t="s">
        <v>405</v>
      </c>
      <c r="C19" s="30">
        <f t="shared" si="0"/>
        <v>122.08</v>
      </c>
      <c r="D19" s="85"/>
      <c r="E19" s="30">
        <f>SUM(E20:E33)</f>
        <v>122.08</v>
      </c>
      <c r="F19" s="97"/>
      <c r="G19" s="97"/>
    </row>
    <row r="20" s="118" customFormat="1" customHeight="1" spans="1:14">
      <c r="A20" s="125" t="s">
        <v>406</v>
      </c>
      <c r="B20" s="86" t="s">
        <v>407</v>
      </c>
      <c r="C20" s="30">
        <f t="shared" si="0"/>
        <v>7.2</v>
      </c>
      <c r="D20" s="30"/>
      <c r="E20" s="30">
        <v>7.2</v>
      </c>
      <c r="F20" s="97"/>
      <c r="G20" s="97"/>
      <c r="H20" s="97"/>
      <c r="N20" s="97"/>
    </row>
    <row r="21" s="118" customFormat="1" customHeight="1" spans="1:10">
      <c r="A21" s="125" t="s">
        <v>408</v>
      </c>
      <c r="B21" s="127" t="s">
        <v>409</v>
      </c>
      <c r="C21" s="30">
        <f t="shared" si="0"/>
        <v>4.2</v>
      </c>
      <c r="D21" s="30"/>
      <c r="E21" s="30">
        <v>4.2</v>
      </c>
      <c r="F21" s="97"/>
      <c r="H21" s="97"/>
      <c r="J21" s="97"/>
    </row>
    <row r="22" s="118" customFormat="1" customHeight="1" spans="1:8">
      <c r="A22" s="125" t="s">
        <v>410</v>
      </c>
      <c r="B22" s="127" t="s">
        <v>411</v>
      </c>
      <c r="C22" s="30">
        <f t="shared" si="0"/>
        <v>7.68</v>
      </c>
      <c r="D22" s="30"/>
      <c r="E22" s="30">
        <v>7.68</v>
      </c>
      <c r="F22" s="97"/>
      <c r="G22" s="97"/>
      <c r="H22" s="97"/>
    </row>
    <row r="23" s="118" customFormat="1" customHeight="1" spans="1:7">
      <c r="A23" s="125" t="s">
        <v>412</v>
      </c>
      <c r="B23" s="86" t="s">
        <v>413</v>
      </c>
      <c r="C23" s="30">
        <f t="shared" si="0"/>
        <v>27</v>
      </c>
      <c r="D23" s="30"/>
      <c r="E23" s="30">
        <v>27</v>
      </c>
      <c r="F23" s="97"/>
      <c r="G23" s="97"/>
    </row>
    <row r="24" s="118" customFormat="1" customHeight="1" spans="1:11">
      <c r="A24" s="125" t="s">
        <v>414</v>
      </c>
      <c r="B24" s="127" t="s">
        <v>415</v>
      </c>
      <c r="C24" s="30">
        <f t="shared" si="0"/>
        <v>5</v>
      </c>
      <c r="D24" s="30"/>
      <c r="E24" s="30">
        <v>5</v>
      </c>
      <c r="F24" s="97"/>
      <c r="G24" s="97"/>
      <c r="H24" s="97"/>
      <c r="K24" s="97"/>
    </row>
    <row r="25" s="118" customFormat="1" customHeight="1" spans="1:9">
      <c r="A25" s="125" t="s">
        <v>416</v>
      </c>
      <c r="B25" s="127" t="s">
        <v>417</v>
      </c>
      <c r="C25" s="30">
        <f t="shared" si="0"/>
        <v>1.5</v>
      </c>
      <c r="D25" s="30"/>
      <c r="E25" s="30">
        <v>1.5</v>
      </c>
      <c r="F25" s="97"/>
      <c r="G25" s="97"/>
      <c r="H25" s="97"/>
      <c r="I25" s="97"/>
    </row>
    <row r="26" s="118" customFormat="1" customHeight="1" spans="1:10">
      <c r="A26" s="125" t="s">
        <v>418</v>
      </c>
      <c r="B26" s="127" t="s">
        <v>419</v>
      </c>
      <c r="C26" s="30">
        <f t="shared" si="0"/>
        <v>5</v>
      </c>
      <c r="D26" s="30"/>
      <c r="E26" s="30">
        <v>5</v>
      </c>
      <c r="F26" s="97"/>
      <c r="G26" s="97"/>
      <c r="H26" s="97"/>
      <c r="I26" s="97"/>
      <c r="J26" s="97"/>
    </row>
    <row r="27" s="118" customFormat="1" customHeight="1" spans="1:8">
      <c r="A27" s="125" t="s">
        <v>420</v>
      </c>
      <c r="B27" s="127" t="s">
        <v>421</v>
      </c>
      <c r="C27" s="30">
        <f t="shared" si="0"/>
        <v>5.16</v>
      </c>
      <c r="D27" s="30"/>
      <c r="E27" s="30">
        <v>5.16</v>
      </c>
      <c r="F27" s="97"/>
      <c r="G27" s="97"/>
      <c r="H27" s="97"/>
    </row>
    <row r="28" s="118" customFormat="1" customHeight="1" spans="1:19">
      <c r="A28" s="125" t="s">
        <v>422</v>
      </c>
      <c r="B28" s="127" t="s">
        <v>423</v>
      </c>
      <c r="C28" s="30">
        <f t="shared" si="0"/>
        <v>19.92</v>
      </c>
      <c r="D28" s="30"/>
      <c r="E28" s="30">
        <v>19.92</v>
      </c>
      <c r="F28" s="97"/>
      <c r="G28" s="97"/>
      <c r="J28" s="97"/>
      <c r="S28" s="97"/>
    </row>
    <row r="29" s="118" customFormat="1" customHeight="1" spans="1:9">
      <c r="A29" s="125" t="s">
        <v>424</v>
      </c>
      <c r="B29" s="86" t="s">
        <v>425</v>
      </c>
      <c r="C29" s="30">
        <f t="shared" si="0"/>
        <v>1.38</v>
      </c>
      <c r="D29" s="30"/>
      <c r="E29" s="30">
        <v>1.38</v>
      </c>
      <c r="F29" s="97"/>
      <c r="G29" s="97"/>
      <c r="H29" s="97"/>
      <c r="I29" s="97"/>
    </row>
    <row r="30" s="118" customFormat="1" customHeight="1" spans="1:7">
      <c r="A30" s="125" t="s">
        <v>426</v>
      </c>
      <c r="B30" s="127" t="s">
        <v>427</v>
      </c>
      <c r="C30" s="30">
        <f t="shared" si="0"/>
        <v>1.79</v>
      </c>
      <c r="D30" s="30"/>
      <c r="E30" s="30">
        <v>1.79</v>
      </c>
      <c r="F30" s="97"/>
      <c r="G30" s="97"/>
    </row>
    <row r="31" s="118" customFormat="1" customHeight="1" spans="1:16">
      <c r="A31" s="125" t="s">
        <v>428</v>
      </c>
      <c r="B31" s="127" t="s">
        <v>429</v>
      </c>
      <c r="C31" s="30">
        <f t="shared" si="0"/>
        <v>6</v>
      </c>
      <c r="D31" s="30"/>
      <c r="E31" s="30">
        <v>6</v>
      </c>
      <c r="F31" s="97"/>
      <c r="G31" s="97"/>
      <c r="I31" s="97"/>
      <c r="P31" s="97"/>
    </row>
    <row r="32" s="118" customFormat="1" customHeight="1" spans="1:16">
      <c r="A32" s="125" t="s">
        <v>430</v>
      </c>
      <c r="B32" s="127" t="s">
        <v>431</v>
      </c>
      <c r="C32" s="30">
        <f t="shared" si="0"/>
        <v>12.56</v>
      </c>
      <c r="D32" s="30"/>
      <c r="E32" s="30">
        <v>12.56</v>
      </c>
      <c r="F32" s="97"/>
      <c r="G32" s="97"/>
      <c r="H32" s="97"/>
      <c r="P32" s="97"/>
    </row>
    <row r="33" s="118" customFormat="1" customHeight="1" spans="1:9">
      <c r="A33" s="125" t="s">
        <v>432</v>
      </c>
      <c r="B33" s="127" t="s">
        <v>433</v>
      </c>
      <c r="C33" s="30">
        <f t="shared" si="0"/>
        <v>17.69</v>
      </c>
      <c r="D33" s="30"/>
      <c r="E33" s="30">
        <v>17.69</v>
      </c>
      <c r="F33" s="97"/>
      <c r="G33" s="97"/>
      <c r="H33" s="97"/>
      <c r="I33" s="97"/>
    </row>
    <row r="34" s="118" customFormat="1" customHeight="1" spans="1:8">
      <c r="A34" s="125" t="s">
        <v>434</v>
      </c>
      <c r="B34" s="126" t="s">
        <v>435</v>
      </c>
      <c r="C34" s="30">
        <f t="shared" si="0"/>
        <v>0.52</v>
      </c>
      <c r="D34" s="85">
        <f>D35+D36</f>
        <v>0.52</v>
      </c>
      <c r="E34" s="30"/>
      <c r="F34" s="97"/>
      <c r="H34" s="97"/>
    </row>
    <row r="35" s="118" customFormat="1" customHeight="1" spans="1:8">
      <c r="A35" s="125" t="s">
        <v>436</v>
      </c>
      <c r="B35" s="127" t="s">
        <v>401</v>
      </c>
      <c r="C35" s="30">
        <f t="shared" si="0"/>
        <v>0.2</v>
      </c>
      <c r="D35" s="30">
        <v>0.2</v>
      </c>
      <c r="E35" s="30"/>
      <c r="F35" s="97"/>
      <c r="G35" s="97"/>
      <c r="H35" s="97"/>
    </row>
    <row r="36" s="118" customFormat="1" customHeight="1" spans="1:6">
      <c r="A36" s="125" t="s">
        <v>437</v>
      </c>
      <c r="B36" s="127" t="s">
        <v>438</v>
      </c>
      <c r="C36" s="30">
        <f t="shared" si="0"/>
        <v>0.32</v>
      </c>
      <c r="D36" s="30">
        <v>0.32</v>
      </c>
      <c r="E36" s="30"/>
      <c r="F36" s="97"/>
    </row>
    <row r="37" customHeight="1" spans="3:5">
      <c r="C37" s="43"/>
      <c r="D37" s="43"/>
      <c r="E37" s="43"/>
    </row>
    <row r="38" customHeight="1" spans="4:14">
      <c r="D38" s="43"/>
      <c r="E38" s="43"/>
      <c r="F38" s="16"/>
      <c r="N38" s="16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0"/>
  <sheetViews>
    <sheetView showGridLines="0" showZeros="0" workbookViewId="0">
      <selection activeCell="A2" sqref="A2:F2"/>
    </sheetView>
  </sheetViews>
  <sheetFormatPr defaultColWidth="6.875" defaultRowHeight="12.75" customHeight="1" outlineLevelCol="6"/>
  <cols>
    <col min="1" max="1" width="18" style="14" customWidth="1"/>
    <col min="2" max="2" width="18.625" style="14" customWidth="1"/>
    <col min="3" max="3" width="16.375" style="14" customWidth="1"/>
    <col min="4" max="4" width="14.625" style="14" customWidth="1"/>
    <col min="5" max="5" width="15.625" style="14" customWidth="1"/>
    <col min="6" max="6" width="23.875" style="14" customWidth="1"/>
    <col min="7" max="7" width="11.625" style="13" customWidth="1"/>
    <col min="8" max="251" width="6.875" style="13"/>
    <col min="252" max="16384" width="11.625" style="13" customWidth="1"/>
  </cols>
  <sheetData>
    <row r="1" ht="20.1" customHeight="1" spans="1:7">
      <c r="A1" s="112" t="s">
        <v>439</v>
      </c>
      <c r="G1" s="113"/>
    </row>
    <row r="2" ht="27" spans="1:7">
      <c r="A2" s="99" t="s">
        <v>440</v>
      </c>
      <c r="B2" s="99"/>
      <c r="C2" s="99"/>
      <c r="D2" s="99"/>
      <c r="E2" s="99"/>
      <c r="F2" s="99"/>
      <c r="G2" s="100"/>
    </row>
    <row r="3" ht="20.1" customHeight="1" spans="1:7">
      <c r="A3" s="114"/>
      <c r="B3" s="115"/>
      <c r="C3" s="115"/>
      <c r="D3" s="115"/>
      <c r="E3" s="115"/>
      <c r="F3" s="115"/>
      <c r="G3" s="100"/>
    </row>
    <row r="4" ht="20.1" customHeight="1" spans="1:6">
      <c r="A4" s="116"/>
      <c r="B4" s="116"/>
      <c r="C4" s="116"/>
      <c r="D4" s="116"/>
      <c r="E4" s="116"/>
      <c r="F4" s="24" t="s">
        <v>313</v>
      </c>
    </row>
    <row r="5" ht="20.1" customHeight="1" spans="1:6">
      <c r="A5" s="48" t="s">
        <v>334</v>
      </c>
      <c r="B5" s="48"/>
      <c r="C5" s="48"/>
      <c r="D5" s="48"/>
      <c r="E5" s="48"/>
      <c r="F5" s="48"/>
    </row>
    <row r="6" ht="14.25" customHeight="1" spans="1:6">
      <c r="A6" s="48" t="s">
        <v>318</v>
      </c>
      <c r="B6" s="6" t="s">
        <v>441</v>
      </c>
      <c r="C6" s="48" t="s">
        <v>442</v>
      </c>
      <c r="D6" s="48"/>
      <c r="E6" s="48"/>
      <c r="F6" s="48" t="s">
        <v>443</v>
      </c>
    </row>
    <row r="7" ht="28.5" spans="1:6">
      <c r="A7" s="48"/>
      <c r="B7" s="6"/>
      <c r="C7" s="48" t="s">
        <v>337</v>
      </c>
      <c r="D7" s="6" t="s">
        <v>444</v>
      </c>
      <c r="E7" s="6" t="s">
        <v>445</v>
      </c>
      <c r="F7" s="48"/>
    </row>
    <row r="8" ht="20.1" customHeight="1" spans="1:6">
      <c r="A8" s="117">
        <f>B8+C8+F8</f>
        <v>33.17</v>
      </c>
      <c r="B8" s="30">
        <v>15.7</v>
      </c>
      <c r="C8" s="30">
        <v>6</v>
      </c>
      <c r="D8" s="30"/>
      <c r="E8" s="30">
        <v>6</v>
      </c>
      <c r="F8" s="30">
        <v>11.47</v>
      </c>
    </row>
    <row r="9" ht="22.5" customHeight="1" spans="2:7">
      <c r="B9" s="43"/>
      <c r="C9" s="43"/>
      <c r="D9" s="43"/>
      <c r="E9" s="43"/>
      <c r="F9" s="43"/>
      <c r="G9" s="16"/>
    </row>
    <row r="10" customHeight="1" spans="2:7">
      <c r="B10" s="43"/>
      <c r="C10" s="43"/>
      <c r="D10" s="43"/>
      <c r="E10" s="43"/>
      <c r="F10" s="43"/>
      <c r="G10" s="16"/>
    </row>
    <row r="11" customHeight="1" spans="2:7">
      <c r="B11" s="43"/>
      <c r="C11" s="43"/>
      <c r="D11" s="43"/>
      <c r="E11" s="43"/>
      <c r="F11" s="43"/>
      <c r="G11" s="16"/>
    </row>
    <row r="12" customHeight="1" spans="2:7">
      <c r="B12" s="43"/>
      <c r="C12" s="43"/>
      <c r="D12" s="43"/>
      <c r="G12" s="16"/>
    </row>
    <row r="13" customHeight="1" spans="2:6">
      <c r="B13" s="43"/>
      <c r="C13" s="43"/>
      <c r="D13" s="43"/>
      <c r="E13" s="43"/>
      <c r="F13" s="43"/>
    </row>
    <row r="14" customHeight="1" spans="2:4">
      <c r="B14" s="43"/>
      <c r="C14" s="43"/>
      <c r="D14" s="43"/>
    </row>
    <row r="15" customHeight="1" spans="5:5">
      <c r="E15" s="43"/>
    </row>
    <row r="16" customHeight="1" spans="6:7">
      <c r="F16" s="43"/>
      <c r="G16" s="16"/>
    </row>
    <row r="20" customHeight="1" spans="3:3">
      <c r="C20" s="4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tabSelected="1" workbookViewId="0">
      <selection activeCell="B11" sqref="B11"/>
    </sheetView>
  </sheetViews>
  <sheetFormatPr defaultColWidth="6.875" defaultRowHeight="12.75" customHeight="1" outlineLevelCol="4"/>
  <cols>
    <col min="1" max="1" width="19.5" style="13" customWidth="1"/>
    <col min="2" max="2" width="52.5" style="13" customWidth="1"/>
    <col min="3" max="5" width="18.25" style="13" customWidth="1"/>
    <col min="6" max="16384" width="6.875" style="13"/>
  </cols>
  <sheetData>
    <row r="1" ht="20.1" customHeight="1" spans="1:5">
      <c r="A1" s="15" t="s">
        <v>446</v>
      </c>
      <c r="E1" s="98"/>
    </row>
    <row r="2" ht="35.25" customHeight="1" spans="1:5">
      <c r="A2" s="99" t="s">
        <v>447</v>
      </c>
      <c r="B2" s="99"/>
      <c r="C2" s="99"/>
      <c r="D2" s="99"/>
      <c r="E2" s="99"/>
    </row>
    <row r="3" ht="20.1" customHeight="1" spans="1:5">
      <c r="A3" s="100"/>
      <c r="B3" s="100"/>
      <c r="C3" s="100"/>
      <c r="D3" s="100"/>
      <c r="E3" s="100"/>
    </row>
    <row r="4" ht="20.1" customHeight="1" spans="1:5">
      <c r="A4" s="101"/>
      <c r="B4" s="102"/>
      <c r="C4" s="102"/>
      <c r="D4" s="102"/>
      <c r="E4" s="103" t="s">
        <v>313</v>
      </c>
    </row>
    <row r="5" ht="20.1" customHeight="1" spans="1:5">
      <c r="A5" s="48" t="s">
        <v>335</v>
      </c>
      <c r="B5" s="104" t="s">
        <v>336</v>
      </c>
      <c r="C5" s="48" t="s">
        <v>448</v>
      </c>
      <c r="D5" s="48"/>
      <c r="E5" s="48"/>
    </row>
    <row r="6" ht="20.1" customHeight="1" spans="1:5">
      <c r="A6" s="105"/>
      <c r="B6" s="105"/>
      <c r="C6" s="106" t="s">
        <v>318</v>
      </c>
      <c r="D6" s="106" t="s">
        <v>338</v>
      </c>
      <c r="E6" s="106" t="s">
        <v>339</v>
      </c>
    </row>
    <row r="7" ht="20.1" customHeight="1" spans="1:5">
      <c r="A7" s="107"/>
      <c r="B7" s="108" t="s">
        <v>449</v>
      </c>
      <c r="C7" s="109"/>
      <c r="D7" s="110"/>
      <c r="E7" s="56"/>
    </row>
    <row r="8" ht="20.25" customHeight="1" spans="1:5">
      <c r="A8" s="111" t="s">
        <v>450</v>
      </c>
      <c r="B8" s="16"/>
      <c r="C8" s="16"/>
      <c r="D8" s="16"/>
      <c r="E8" s="16"/>
    </row>
    <row r="9" ht="20.25" customHeight="1" spans="1:5">
      <c r="A9" s="16"/>
      <c r="B9" s="16"/>
      <c r="C9" s="16"/>
      <c r="D9" s="16"/>
      <c r="E9" s="16"/>
    </row>
    <row r="10" customHeight="1" spans="1:5">
      <c r="A10" s="16"/>
      <c r="B10" s="16"/>
      <c r="C10" s="16"/>
      <c r="E10" s="16"/>
    </row>
    <row r="11" customHeight="1" spans="1:5">
      <c r="A11" s="16"/>
      <c r="B11" s="16"/>
      <c r="C11" s="16"/>
      <c r="D11" s="16"/>
      <c r="E11" s="16"/>
    </row>
    <row r="12" customHeight="1" spans="1:5">
      <c r="A12" s="16"/>
      <c r="B12" s="16"/>
      <c r="C12" s="16"/>
      <c r="E12" s="16"/>
    </row>
    <row r="13" customHeight="1" spans="1:5">
      <c r="A13" s="16"/>
      <c r="B13" s="16"/>
      <c r="D13" s="16"/>
      <c r="E13" s="16"/>
    </row>
    <row r="14" customHeight="1" spans="1:5">
      <c r="A14" s="16"/>
      <c r="E14" s="16"/>
    </row>
    <row r="15" customHeight="1" spans="2:2">
      <c r="B15" s="16"/>
    </row>
    <row r="16" customHeight="1" spans="2:2">
      <c r="B16" s="16"/>
    </row>
    <row r="17" customHeight="1" spans="2:2">
      <c r="B17" s="16"/>
    </row>
    <row r="18" customHeight="1" spans="2:2">
      <c r="B18" s="16"/>
    </row>
    <row r="19" customHeight="1" spans="2:2">
      <c r="B19" s="16"/>
    </row>
    <row r="20" customHeight="1" spans="2:2">
      <c r="B20" s="16"/>
    </row>
    <row r="22" customHeight="1" spans="2:2">
      <c r="B22" s="16"/>
    </row>
    <row r="23" customHeight="1" spans="2:2">
      <c r="B23" s="16"/>
    </row>
    <row r="25" customHeight="1" spans="2:2">
      <c r="B25" s="16"/>
    </row>
    <row r="26" customHeight="1" spans="2:2">
      <c r="B26" s="16"/>
    </row>
    <row r="27" customHeight="1" spans="4:4">
      <c r="D27" s="16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32"/>
  <sheetViews>
    <sheetView showGridLines="0" showZeros="0" workbookViewId="0">
      <selection activeCell="A13" sqref="A13"/>
    </sheetView>
  </sheetViews>
  <sheetFormatPr defaultColWidth="6.875" defaultRowHeight="20.1" customHeight="1"/>
  <cols>
    <col min="1" max="1" width="34.5" style="13" customWidth="1"/>
    <col min="2" max="2" width="34.5" style="14" customWidth="1"/>
    <col min="3" max="3" width="34.5" style="61" customWidth="1"/>
    <col min="4" max="4" width="34.5" style="14" customWidth="1"/>
    <col min="5" max="159" width="6.75" style="13" customWidth="1"/>
    <col min="160" max="16384" width="6.875" style="13"/>
  </cols>
  <sheetData>
    <row r="1" customHeight="1" spans="1:251">
      <c r="A1" s="15" t="s">
        <v>451</v>
      </c>
      <c r="B1" s="62"/>
      <c r="C1" s="63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27" spans="1:251">
      <c r="A2" s="66" t="s">
        <v>452</v>
      </c>
      <c r="B2" s="66"/>
      <c r="C2" s="66"/>
      <c r="D2" s="66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67"/>
      <c r="B3" s="68"/>
      <c r="C3" s="63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3"/>
      <c r="B4" s="69"/>
      <c r="C4" s="70"/>
      <c r="D4" s="24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48" t="s">
        <v>314</v>
      </c>
      <c r="B5" s="48"/>
      <c r="C5" s="48" t="s">
        <v>315</v>
      </c>
      <c r="D5" s="48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1" t="s">
        <v>316</v>
      </c>
      <c r="B6" s="60" t="s">
        <v>317</v>
      </c>
      <c r="C6" s="72" t="s">
        <v>316</v>
      </c>
      <c r="D6" s="71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3" t="s">
        <v>453</v>
      </c>
      <c r="B7" s="74">
        <v>849.19</v>
      </c>
      <c r="C7" s="75" t="s">
        <v>341</v>
      </c>
      <c r="D7" s="76">
        <f>796.41+57.17</f>
        <v>853.58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7" t="s">
        <v>454</v>
      </c>
      <c r="B8" s="30"/>
      <c r="C8" s="78" t="s">
        <v>455</v>
      </c>
      <c r="D8" s="79">
        <v>26.62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0" t="s">
        <v>456</v>
      </c>
      <c r="B9" s="74"/>
      <c r="C9" s="78" t="s">
        <v>457</v>
      </c>
      <c r="D9" s="79">
        <v>13.01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1" t="s">
        <v>458</v>
      </c>
      <c r="B10" s="82"/>
      <c r="C10" s="78" t="s">
        <v>459</v>
      </c>
      <c r="D10" s="79">
        <v>13.15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1" t="s">
        <v>460</v>
      </c>
      <c r="B11" s="82"/>
      <c r="C11" s="75"/>
      <c r="D11" s="7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1" t="s">
        <v>461</v>
      </c>
      <c r="B12" s="30"/>
      <c r="C12" s="75"/>
      <c r="D12" s="79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1"/>
      <c r="B13" s="83"/>
      <c r="C13" s="84"/>
      <c r="D13" s="7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1"/>
      <c r="B14" s="85"/>
      <c r="C14" s="84"/>
      <c r="D14" s="79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1"/>
      <c r="B15" s="85"/>
      <c r="C15" s="84"/>
      <c r="D15" s="79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1"/>
      <c r="B16" s="85"/>
      <c r="C16" s="84"/>
      <c r="D16" s="79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1"/>
      <c r="B17" s="85"/>
      <c r="C17" s="84"/>
      <c r="D17" s="79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6"/>
      <c r="B18" s="85"/>
      <c r="C18" s="84"/>
      <c r="D18" s="7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6"/>
      <c r="B19" s="85"/>
      <c r="C19" s="84"/>
      <c r="D19" s="79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6"/>
      <c r="B20" s="85"/>
      <c r="C20" s="84"/>
      <c r="D20" s="79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7"/>
      <c r="B21" s="85"/>
      <c r="C21" s="88"/>
      <c r="D21" s="89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0" t="s">
        <v>462</v>
      </c>
      <c r="B22" s="91">
        <f>SUM(B7:B17)</f>
        <v>849.19</v>
      </c>
      <c r="C22" s="92" t="s">
        <v>463</v>
      </c>
      <c r="D22" s="89">
        <f>SUM(D7:D19)</f>
        <v>906.36</v>
      </c>
      <c r="F22" s="16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1" t="s">
        <v>464</v>
      </c>
      <c r="B23" s="91"/>
      <c r="C23" s="84" t="s">
        <v>465</v>
      </c>
      <c r="D23" s="89">
        <f>B25-D22</f>
        <v>0</v>
      </c>
      <c r="E23" s="16"/>
      <c r="F23" s="16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1" t="s">
        <v>466</v>
      </c>
      <c r="B24" s="30">
        <v>57.17</v>
      </c>
      <c r="C24" s="93"/>
      <c r="D24" s="89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4" t="s">
        <v>467</v>
      </c>
      <c r="B25" s="95">
        <f>B22+B23+B24</f>
        <v>906.36</v>
      </c>
      <c r="C25" s="88" t="s">
        <v>468</v>
      </c>
      <c r="D25" s="89">
        <f>D22</f>
        <v>906.36</v>
      </c>
      <c r="E25" s="16"/>
    </row>
    <row r="32" customHeight="1" spans="3:3">
      <c r="C32" s="96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7"/>
  <sheetViews>
    <sheetView showGridLines="0" showZeros="0" workbookViewId="0">
      <selection activeCell="D1" sqref="A$1:L$1048576"/>
    </sheetView>
  </sheetViews>
  <sheetFormatPr defaultColWidth="6.875" defaultRowHeight="12.75" customHeight="1"/>
  <cols>
    <col min="1" max="1" width="15.5" style="13" customWidth="1"/>
    <col min="2" max="2" width="44.625" style="13" customWidth="1"/>
    <col min="3" max="3" width="12.625" style="13" customWidth="1"/>
    <col min="4" max="4" width="12.625" style="43" customWidth="1"/>
    <col min="5" max="12" width="12.625" style="13" customWidth="1"/>
    <col min="13" max="16384" width="6.875" style="13"/>
  </cols>
  <sheetData>
    <row r="1" ht="20.1" customHeight="1" spans="1:12">
      <c r="A1" s="15" t="s">
        <v>469</v>
      </c>
      <c r="L1" s="58"/>
    </row>
    <row r="2" ht="27" customHeight="1" spans="1:12">
      <c r="A2" s="17" t="s">
        <v>470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44"/>
      <c r="B3" s="44"/>
      <c r="C3" s="44"/>
      <c r="D3" s="45"/>
      <c r="E3" s="44"/>
      <c r="F3" s="44"/>
      <c r="G3" s="44"/>
      <c r="H3" s="44"/>
      <c r="I3" s="44"/>
      <c r="J3" s="44"/>
      <c r="K3" s="44"/>
      <c r="L3" s="44"/>
    </row>
    <row r="4" ht="20.1" customHeight="1" spans="1:12">
      <c r="A4" s="46"/>
      <c r="B4" s="46"/>
      <c r="C4" s="46"/>
      <c r="D4" s="47"/>
      <c r="E4" s="46"/>
      <c r="F4" s="46"/>
      <c r="G4" s="46"/>
      <c r="H4" s="46"/>
      <c r="I4" s="46"/>
      <c r="J4" s="46"/>
      <c r="K4" s="46"/>
      <c r="L4" s="59" t="s">
        <v>313</v>
      </c>
    </row>
    <row r="5" ht="24" customHeight="1" spans="1:12">
      <c r="A5" s="48" t="s">
        <v>471</v>
      </c>
      <c r="B5" s="48"/>
      <c r="C5" s="49" t="s">
        <v>318</v>
      </c>
      <c r="D5" s="6" t="s">
        <v>466</v>
      </c>
      <c r="E5" s="6" t="s">
        <v>453</v>
      </c>
      <c r="F5" s="6" t="s">
        <v>454</v>
      </c>
      <c r="G5" s="6" t="s">
        <v>456</v>
      </c>
      <c r="H5" s="50" t="s">
        <v>458</v>
      </c>
      <c r="I5" s="49"/>
      <c r="J5" s="6" t="s">
        <v>460</v>
      </c>
      <c r="K5" s="6" t="s">
        <v>461</v>
      </c>
      <c r="L5" s="60" t="s">
        <v>464</v>
      </c>
    </row>
    <row r="6" ht="27" customHeight="1" spans="1:12">
      <c r="A6" s="51" t="s">
        <v>335</v>
      </c>
      <c r="B6" s="52" t="s">
        <v>336</v>
      </c>
      <c r="C6" s="26"/>
      <c r="D6" s="26"/>
      <c r="E6" s="26"/>
      <c r="F6" s="26"/>
      <c r="G6" s="26"/>
      <c r="H6" s="6" t="s">
        <v>472</v>
      </c>
      <c r="I6" s="6" t="s">
        <v>473</v>
      </c>
      <c r="J6" s="26"/>
      <c r="K6" s="26"/>
      <c r="L6" s="26"/>
    </row>
    <row r="7" ht="27" customHeight="1" spans="1:12">
      <c r="A7" s="53" t="s">
        <v>318</v>
      </c>
      <c r="B7" s="54"/>
      <c r="C7" s="55">
        <f>D7+E7</f>
        <v>906.36</v>
      </c>
      <c r="D7" s="30">
        <f>D8</f>
        <v>57.17</v>
      </c>
      <c r="E7" s="55">
        <f>E8+E12+E18+E22</f>
        <v>849.19</v>
      </c>
      <c r="F7" s="26"/>
      <c r="G7" s="26"/>
      <c r="H7" s="6"/>
      <c r="I7" s="6"/>
      <c r="J7" s="26"/>
      <c r="K7" s="26"/>
      <c r="L7" s="26"/>
    </row>
    <row r="8" ht="18.75" customHeight="1" spans="1:12">
      <c r="A8" s="33" t="s">
        <v>340</v>
      </c>
      <c r="B8" s="34" t="s">
        <v>341</v>
      </c>
      <c r="C8" s="55">
        <f t="shared" ref="C8:C24" si="0">D8+E8</f>
        <v>853.58</v>
      </c>
      <c r="D8" s="30">
        <f>D9</f>
        <v>57.17</v>
      </c>
      <c r="E8" s="55">
        <f>E9</f>
        <v>796.41</v>
      </c>
      <c r="F8" s="56"/>
      <c r="G8" s="56"/>
      <c r="H8" s="56"/>
      <c r="I8" s="56"/>
      <c r="J8" s="56"/>
      <c r="K8" s="56"/>
      <c r="L8" s="56"/>
    </row>
    <row r="9" ht="18.75" customHeight="1" spans="1:12">
      <c r="A9" s="36" t="s">
        <v>342</v>
      </c>
      <c r="B9" s="37" t="s">
        <v>343</v>
      </c>
      <c r="C9" s="55">
        <f t="shared" si="0"/>
        <v>853.58</v>
      </c>
      <c r="D9" s="38">
        <f>D11</f>
        <v>57.17</v>
      </c>
      <c r="E9" s="55">
        <f>E10+E11</f>
        <v>796.41</v>
      </c>
      <c r="F9" s="35"/>
      <c r="G9" s="35"/>
      <c r="H9" s="35"/>
      <c r="I9" s="35"/>
      <c r="J9" s="35"/>
      <c r="K9" s="35"/>
      <c r="L9" s="35"/>
    </row>
    <row r="10" ht="18.75" customHeight="1" spans="1:12">
      <c r="A10" s="36" t="s">
        <v>344</v>
      </c>
      <c r="B10" s="37" t="s">
        <v>345</v>
      </c>
      <c r="C10" s="55">
        <f t="shared" si="0"/>
        <v>264.41</v>
      </c>
      <c r="D10" s="38"/>
      <c r="E10" s="55">
        <v>264.41</v>
      </c>
      <c r="F10" s="35"/>
      <c r="G10" s="35"/>
      <c r="H10" s="35"/>
      <c r="I10" s="35"/>
      <c r="J10" s="35"/>
      <c r="K10" s="35"/>
      <c r="L10" s="35"/>
    </row>
    <row r="11" ht="18.75" customHeight="1" spans="1:12">
      <c r="A11" s="36" t="s">
        <v>346</v>
      </c>
      <c r="B11" s="37" t="s">
        <v>347</v>
      </c>
      <c r="C11" s="55">
        <f t="shared" si="0"/>
        <v>589.17</v>
      </c>
      <c r="D11" s="38">
        <f>57.17</f>
        <v>57.17</v>
      </c>
      <c r="E11" s="55">
        <v>532</v>
      </c>
      <c r="F11" s="35"/>
      <c r="G11" s="35"/>
      <c r="H11" s="35"/>
      <c r="I11" s="35"/>
      <c r="J11" s="35"/>
      <c r="K11" s="35"/>
      <c r="L11" s="35"/>
    </row>
    <row r="12" ht="18.75" customHeight="1" spans="1:12">
      <c r="A12" s="36" t="s">
        <v>348</v>
      </c>
      <c r="B12" s="34" t="s">
        <v>349</v>
      </c>
      <c r="C12" s="55">
        <f t="shared" si="0"/>
        <v>26.62</v>
      </c>
      <c r="D12" s="38"/>
      <c r="E12" s="55">
        <f>E13</f>
        <v>26.62</v>
      </c>
      <c r="F12" s="35"/>
      <c r="G12" s="35"/>
      <c r="H12" s="35"/>
      <c r="I12" s="35"/>
      <c r="J12" s="35"/>
      <c r="K12" s="35"/>
      <c r="L12" s="35"/>
    </row>
    <row r="13" ht="18.75" customHeight="1" spans="1:12">
      <c r="A13" s="33" t="s">
        <v>350</v>
      </c>
      <c r="B13" s="34" t="s">
        <v>351</v>
      </c>
      <c r="C13" s="55">
        <f t="shared" si="0"/>
        <v>26.62</v>
      </c>
      <c r="D13" s="38"/>
      <c r="E13" s="55">
        <f>E14+E15+E16+E17</f>
        <v>26.62</v>
      </c>
      <c r="F13" s="35"/>
      <c r="G13" s="35"/>
      <c r="H13" s="35"/>
      <c r="I13" s="35"/>
      <c r="J13" s="35"/>
      <c r="K13" s="35"/>
      <c r="L13" s="35"/>
    </row>
    <row r="14" ht="18.75" customHeight="1" spans="1:12">
      <c r="A14" s="33" t="s">
        <v>352</v>
      </c>
      <c r="B14" s="34" t="s">
        <v>353</v>
      </c>
      <c r="C14" s="55">
        <f t="shared" si="0"/>
        <v>0.01</v>
      </c>
      <c r="D14" s="38"/>
      <c r="E14" s="55">
        <v>0.01</v>
      </c>
      <c r="F14" s="39"/>
      <c r="G14" s="39"/>
      <c r="H14" s="39"/>
      <c r="I14" s="35"/>
      <c r="J14" s="35"/>
      <c r="K14" s="35"/>
      <c r="L14" s="35"/>
    </row>
    <row r="15" ht="18.75" customHeight="1" spans="1:12">
      <c r="A15" s="33" t="s">
        <v>354</v>
      </c>
      <c r="B15" s="34" t="s">
        <v>355</v>
      </c>
      <c r="C15" s="55">
        <f t="shared" si="0"/>
        <v>17.53</v>
      </c>
      <c r="D15" s="38"/>
      <c r="E15" s="55">
        <v>17.53</v>
      </c>
      <c r="F15" s="39"/>
      <c r="G15" s="39"/>
      <c r="H15" s="39"/>
      <c r="I15" s="39"/>
      <c r="J15" s="35"/>
      <c r="K15" s="35"/>
      <c r="L15" s="39"/>
    </row>
    <row r="16" ht="18.75" customHeight="1" spans="1:12">
      <c r="A16" s="33" t="s">
        <v>356</v>
      </c>
      <c r="B16" s="34" t="s">
        <v>357</v>
      </c>
      <c r="C16" s="55">
        <f t="shared" si="0"/>
        <v>8.77</v>
      </c>
      <c r="D16" s="38"/>
      <c r="E16" s="55">
        <v>8.77</v>
      </c>
      <c r="F16" s="39"/>
      <c r="G16" s="39"/>
      <c r="H16" s="39"/>
      <c r="I16" s="39"/>
      <c r="J16" s="35"/>
      <c r="K16" s="35"/>
      <c r="L16" s="35"/>
    </row>
    <row r="17" ht="18.75" customHeight="1" spans="1:12">
      <c r="A17" s="33" t="s">
        <v>358</v>
      </c>
      <c r="B17" s="34" t="s">
        <v>359</v>
      </c>
      <c r="C17" s="55">
        <f t="shared" si="0"/>
        <v>0.31</v>
      </c>
      <c r="D17" s="38"/>
      <c r="E17" s="55">
        <v>0.31</v>
      </c>
      <c r="F17" s="39"/>
      <c r="G17" s="39"/>
      <c r="H17" s="39"/>
      <c r="I17" s="39"/>
      <c r="J17" s="35"/>
      <c r="K17" s="39"/>
      <c r="L17" s="39"/>
    </row>
    <row r="18" ht="18.75" customHeight="1" spans="1:12">
      <c r="A18" s="41" t="s">
        <v>360</v>
      </c>
      <c r="B18" s="34" t="s">
        <v>361</v>
      </c>
      <c r="C18" s="55">
        <f t="shared" si="0"/>
        <v>13.01</v>
      </c>
      <c r="D18" s="38"/>
      <c r="E18" s="55">
        <f>E19</f>
        <v>13.01</v>
      </c>
      <c r="F18" s="39"/>
      <c r="G18" s="39"/>
      <c r="H18" s="39"/>
      <c r="I18" s="35"/>
      <c r="J18" s="35"/>
      <c r="K18" s="39"/>
      <c r="L18" s="39"/>
    </row>
    <row r="19" ht="18.75" customHeight="1" spans="1:12">
      <c r="A19" s="42" t="s">
        <v>362</v>
      </c>
      <c r="B19" s="34" t="s">
        <v>363</v>
      </c>
      <c r="C19" s="55">
        <f t="shared" si="0"/>
        <v>13.01</v>
      </c>
      <c r="D19" s="38"/>
      <c r="E19" s="55">
        <f>E20+E21</f>
        <v>13.01</v>
      </c>
      <c r="F19" s="39"/>
      <c r="G19" s="39"/>
      <c r="H19" s="39"/>
      <c r="I19" s="35"/>
      <c r="J19" s="39"/>
      <c r="K19" s="39"/>
      <c r="L19" s="39"/>
    </row>
    <row r="20" ht="18.75" customHeight="1" spans="1:12">
      <c r="A20" s="41" t="s">
        <v>364</v>
      </c>
      <c r="B20" s="34" t="s">
        <v>365</v>
      </c>
      <c r="C20" s="55">
        <f t="shared" si="0"/>
        <v>10.41</v>
      </c>
      <c r="D20" s="38"/>
      <c r="E20" s="55">
        <v>10.41</v>
      </c>
      <c r="F20" s="39"/>
      <c r="G20" s="39"/>
      <c r="H20" s="39"/>
      <c r="I20" s="35"/>
      <c r="J20" s="39"/>
      <c r="K20" s="35"/>
      <c r="L20" s="39"/>
    </row>
    <row r="21" ht="18.75" customHeight="1" spans="1:12">
      <c r="A21" s="42" t="s">
        <v>366</v>
      </c>
      <c r="B21" s="37" t="s">
        <v>367</v>
      </c>
      <c r="C21" s="55">
        <f t="shared" si="0"/>
        <v>2.6</v>
      </c>
      <c r="D21" s="38"/>
      <c r="E21" s="55">
        <v>2.6</v>
      </c>
      <c r="F21" s="39"/>
      <c r="G21" s="39"/>
      <c r="H21" s="39"/>
      <c r="I21" s="39"/>
      <c r="J21" s="39"/>
      <c r="K21" s="39"/>
      <c r="L21" s="39"/>
    </row>
    <row r="22" ht="18.75" customHeight="1" spans="1:12">
      <c r="A22" s="42" t="s">
        <v>368</v>
      </c>
      <c r="B22" s="37" t="s">
        <v>369</v>
      </c>
      <c r="C22" s="55">
        <f t="shared" si="0"/>
        <v>13.15</v>
      </c>
      <c r="D22" s="38"/>
      <c r="E22" s="55">
        <f>E23</f>
        <v>13.15</v>
      </c>
      <c r="F22" s="39"/>
      <c r="G22" s="39"/>
      <c r="H22" s="39"/>
      <c r="I22" s="39"/>
      <c r="J22" s="39"/>
      <c r="K22" s="39"/>
      <c r="L22" s="39"/>
    </row>
    <row r="23" ht="18.75" customHeight="1" spans="1:12">
      <c r="A23" s="42" t="s">
        <v>370</v>
      </c>
      <c r="B23" s="37" t="s">
        <v>371</v>
      </c>
      <c r="C23" s="55">
        <f t="shared" si="0"/>
        <v>13.15</v>
      </c>
      <c r="D23" s="38"/>
      <c r="E23" s="55">
        <f>E24</f>
        <v>13.15</v>
      </c>
      <c r="F23" s="39"/>
      <c r="G23" s="39"/>
      <c r="H23" s="39"/>
      <c r="I23" s="39"/>
      <c r="J23" s="39"/>
      <c r="K23" s="39"/>
      <c r="L23" s="39"/>
    </row>
    <row r="24" ht="18.75" customHeight="1" spans="1:12">
      <c r="A24" s="42" t="s">
        <v>372</v>
      </c>
      <c r="B24" s="37" t="s">
        <v>373</v>
      </c>
      <c r="C24" s="57">
        <f t="shared" si="0"/>
        <v>13.15</v>
      </c>
      <c r="D24" s="38"/>
      <c r="E24" s="57">
        <v>13.15</v>
      </c>
      <c r="F24" s="35"/>
      <c r="G24" s="39"/>
      <c r="H24" s="39"/>
      <c r="I24" s="39"/>
      <c r="J24" s="39"/>
      <c r="K24" s="39"/>
      <c r="L24" s="39"/>
    </row>
    <row r="25" customHeight="1" spans="2:2">
      <c r="B25" s="16"/>
    </row>
    <row r="26" customHeight="1" spans="2:3">
      <c r="B26" s="16"/>
      <c r="C26" s="16"/>
    </row>
    <row r="27" customHeight="1" spans="2:11">
      <c r="B27" s="16"/>
      <c r="K27" s="16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4"/>
  <sheetViews>
    <sheetView showGridLines="0" showZeros="0" workbookViewId="0">
      <selection activeCell="D7" sqref="D7:E7"/>
    </sheetView>
  </sheetViews>
  <sheetFormatPr defaultColWidth="6.875" defaultRowHeight="12.75" customHeight="1"/>
  <cols>
    <col min="1" max="1" width="15.25" style="13" customWidth="1"/>
    <col min="2" max="2" width="36.875" style="13" customWidth="1"/>
    <col min="3" max="5" width="18" style="14" customWidth="1"/>
    <col min="6" max="8" width="18" style="13" customWidth="1"/>
    <col min="9" max="16384" width="6.875" style="13"/>
  </cols>
  <sheetData>
    <row r="1" ht="20.1" customHeight="1" spans="1:2">
      <c r="A1" s="15" t="s">
        <v>474</v>
      </c>
      <c r="B1" s="16"/>
    </row>
    <row r="2" ht="27" spans="1:8">
      <c r="A2" s="17" t="s">
        <v>475</v>
      </c>
      <c r="B2" s="17"/>
      <c r="C2" s="17"/>
      <c r="D2" s="17"/>
      <c r="E2" s="17"/>
      <c r="F2" s="17"/>
      <c r="G2" s="17"/>
      <c r="H2" s="17"/>
    </row>
    <row r="3" ht="20.1" customHeight="1" spans="1:8">
      <c r="A3" s="18"/>
      <c r="B3" s="19"/>
      <c r="F3" s="20"/>
      <c r="G3" s="20"/>
      <c r="H3" s="21"/>
    </row>
    <row r="4" ht="20.1" customHeight="1" spans="1:8">
      <c r="A4" s="22"/>
      <c r="B4" s="23"/>
      <c r="C4" s="24"/>
      <c r="D4" s="24"/>
      <c r="E4" s="24"/>
      <c r="F4" s="22"/>
      <c r="G4" s="22"/>
      <c r="H4" s="25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26" t="s">
        <v>338</v>
      </c>
      <c r="E5" s="6" t="s">
        <v>339</v>
      </c>
      <c r="F5" s="6" t="s">
        <v>476</v>
      </c>
      <c r="G5" s="6" t="s">
        <v>477</v>
      </c>
      <c r="H5" s="6" t="s">
        <v>478</v>
      </c>
    </row>
    <row r="6" ht="27" customHeight="1" spans="1:8">
      <c r="A6" s="27" t="s">
        <v>318</v>
      </c>
      <c r="B6" s="28"/>
      <c r="C6" s="29">
        <f>D6+E6</f>
        <v>906.36</v>
      </c>
      <c r="D6" s="30">
        <f>D7+D11+D17+D21</f>
        <v>317.19</v>
      </c>
      <c r="E6" s="31">
        <f>E7</f>
        <v>589.17</v>
      </c>
      <c r="F6" s="32"/>
      <c r="G6" s="32"/>
      <c r="H6" s="32"/>
    </row>
    <row r="7" ht="18" customHeight="1" spans="1:8">
      <c r="A7" s="33" t="s">
        <v>340</v>
      </c>
      <c r="B7" s="34" t="s">
        <v>341</v>
      </c>
      <c r="C7" s="29">
        <f t="shared" ref="C7:C23" si="0">D7+E7</f>
        <v>853.58</v>
      </c>
      <c r="D7" s="30">
        <f>D8</f>
        <v>264.41</v>
      </c>
      <c r="E7" s="31">
        <f>E8</f>
        <v>589.17</v>
      </c>
      <c r="F7" s="35"/>
      <c r="G7" s="35"/>
      <c r="H7" s="35"/>
    </row>
    <row r="8" ht="18" customHeight="1" spans="1:8">
      <c r="A8" s="36" t="s">
        <v>342</v>
      </c>
      <c r="B8" s="37" t="s">
        <v>343</v>
      </c>
      <c r="C8" s="29">
        <f t="shared" si="0"/>
        <v>853.58</v>
      </c>
      <c r="D8" s="30">
        <f>D9</f>
        <v>264.41</v>
      </c>
      <c r="E8" s="31">
        <f>E10</f>
        <v>589.17</v>
      </c>
      <c r="F8" s="35"/>
      <c r="G8" s="35"/>
      <c r="H8" s="35"/>
    </row>
    <row r="9" ht="18" customHeight="1" spans="1:8">
      <c r="A9" s="36" t="s">
        <v>344</v>
      </c>
      <c r="B9" s="37" t="s">
        <v>345</v>
      </c>
      <c r="C9" s="29">
        <f t="shared" si="0"/>
        <v>264.41</v>
      </c>
      <c r="D9" s="30">
        <v>264.41</v>
      </c>
      <c r="E9" s="31"/>
      <c r="F9" s="35"/>
      <c r="G9" s="35"/>
      <c r="H9" s="35"/>
    </row>
    <row r="10" ht="18" customHeight="1" spans="1:9">
      <c r="A10" s="36" t="s">
        <v>346</v>
      </c>
      <c r="B10" s="37" t="s">
        <v>347</v>
      </c>
      <c r="C10" s="29">
        <f t="shared" si="0"/>
        <v>589.17</v>
      </c>
      <c r="D10" s="30"/>
      <c r="E10" s="31">
        <f>532+57.17</f>
        <v>589.17</v>
      </c>
      <c r="F10" s="35"/>
      <c r="G10" s="35"/>
      <c r="H10" s="35"/>
      <c r="I10" s="16"/>
    </row>
    <row r="11" ht="18" customHeight="1" spans="1:8">
      <c r="A11" s="36" t="s">
        <v>348</v>
      </c>
      <c r="B11" s="34" t="s">
        <v>349</v>
      </c>
      <c r="C11" s="29">
        <f t="shared" si="0"/>
        <v>26.62</v>
      </c>
      <c r="D11" s="30">
        <f>D12</f>
        <v>26.62</v>
      </c>
      <c r="E11" s="38"/>
      <c r="F11" s="35"/>
      <c r="G11" s="35"/>
      <c r="H11" s="35"/>
    </row>
    <row r="12" ht="18" customHeight="1" spans="1:8">
      <c r="A12" s="33" t="s">
        <v>350</v>
      </c>
      <c r="B12" s="34" t="s">
        <v>351</v>
      </c>
      <c r="C12" s="29">
        <f t="shared" si="0"/>
        <v>26.62</v>
      </c>
      <c r="D12" s="30">
        <f>D13+D14+D15+D16</f>
        <v>26.62</v>
      </c>
      <c r="E12" s="38"/>
      <c r="F12" s="35"/>
      <c r="G12" s="35"/>
      <c r="H12" s="39"/>
    </row>
    <row r="13" ht="18" customHeight="1" spans="1:9">
      <c r="A13" s="33" t="s">
        <v>352</v>
      </c>
      <c r="B13" s="34" t="s">
        <v>353</v>
      </c>
      <c r="C13" s="29">
        <f t="shared" si="0"/>
        <v>0.01</v>
      </c>
      <c r="D13" s="30">
        <v>0.01</v>
      </c>
      <c r="E13" s="38"/>
      <c r="F13" s="35"/>
      <c r="G13" s="35"/>
      <c r="H13" s="39"/>
      <c r="I13" s="16"/>
    </row>
    <row r="14" ht="18" customHeight="1" spans="1:8">
      <c r="A14" s="33" t="s">
        <v>354</v>
      </c>
      <c r="B14" s="34" t="s">
        <v>355</v>
      </c>
      <c r="C14" s="29">
        <f t="shared" si="0"/>
        <v>17.53</v>
      </c>
      <c r="D14" s="30">
        <v>17.53</v>
      </c>
      <c r="E14" s="40"/>
      <c r="F14" s="35"/>
      <c r="G14" s="35"/>
      <c r="H14" s="35"/>
    </row>
    <row r="15" ht="18" customHeight="1" spans="1:8">
      <c r="A15" s="33" t="s">
        <v>356</v>
      </c>
      <c r="B15" s="34" t="s">
        <v>357</v>
      </c>
      <c r="C15" s="29">
        <f t="shared" si="0"/>
        <v>8.77</v>
      </c>
      <c r="D15" s="30">
        <v>8.77</v>
      </c>
      <c r="E15" s="40"/>
      <c r="F15" s="35"/>
      <c r="G15" s="35"/>
      <c r="H15" s="39"/>
    </row>
    <row r="16" ht="18" customHeight="1" spans="1:8">
      <c r="A16" s="33" t="s">
        <v>358</v>
      </c>
      <c r="B16" s="34" t="s">
        <v>359</v>
      </c>
      <c r="C16" s="29">
        <f t="shared" si="0"/>
        <v>0.31</v>
      </c>
      <c r="D16" s="30">
        <v>0.31</v>
      </c>
      <c r="E16" s="40"/>
      <c r="F16" s="35"/>
      <c r="G16" s="39"/>
      <c r="H16" s="39"/>
    </row>
    <row r="17" ht="18" customHeight="1" spans="1:8">
      <c r="A17" s="41" t="s">
        <v>360</v>
      </c>
      <c r="B17" s="34" t="s">
        <v>361</v>
      </c>
      <c r="C17" s="29">
        <f t="shared" si="0"/>
        <v>13.01</v>
      </c>
      <c r="D17" s="30">
        <f>D18</f>
        <v>13.01</v>
      </c>
      <c r="E17" s="40"/>
      <c r="F17" s="39"/>
      <c r="G17" s="39"/>
      <c r="H17" s="35"/>
    </row>
    <row r="18" ht="18" customHeight="1" spans="1:8">
      <c r="A18" s="42" t="s">
        <v>362</v>
      </c>
      <c r="B18" s="34" t="s">
        <v>363</v>
      </c>
      <c r="C18" s="29">
        <f t="shared" si="0"/>
        <v>13.01</v>
      </c>
      <c r="D18" s="30">
        <f>D19+D20</f>
        <v>13.01</v>
      </c>
      <c r="E18" s="38"/>
      <c r="F18" s="39"/>
      <c r="G18" s="39"/>
      <c r="H18" s="39"/>
    </row>
    <row r="19" ht="18" customHeight="1" spans="1:8">
      <c r="A19" s="41" t="s">
        <v>364</v>
      </c>
      <c r="B19" s="34" t="s">
        <v>365</v>
      </c>
      <c r="C19" s="29">
        <f t="shared" si="0"/>
        <v>10.41</v>
      </c>
      <c r="D19" s="30">
        <v>10.41</v>
      </c>
      <c r="E19" s="40"/>
      <c r="F19" s="35"/>
      <c r="G19" s="39"/>
      <c r="H19" s="39"/>
    </row>
    <row r="20" ht="18" customHeight="1" spans="1:8">
      <c r="A20" s="42" t="s">
        <v>366</v>
      </c>
      <c r="B20" s="37" t="s">
        <v>367</v>
      </c>
      <c r="C20" s="29">
        <f t="shared" si="0"/>
        <v>2.6</v>
      </c>
      <c r="D20" s="30">
        <v>2.6</v>
      </c>
      <c r="E20" s="40"/>
      <c r="F20" s="39"/>
      <c r="G20" s="39"/>
      <c r="H20" s="39"/>
    </row>
    <row r="21" ht="18" customHeight="1" spans="1:8">
      <c r="A21" s="42" t="s">
        <v>368</v>
      </c>
      <c r="B21" s="37" t="s">
        <v>369</v>
      </c>
      <c r="C21" s="29">
        <f t="shared" si="0"/>
        <v>13.15</v>
      </c>
      <c r="D21" s="30">
        <f>D22</f>
        <v>13.15</v>
      </c>
      <c r="E21" s="40"/>
      <c r="F21" s="39"/>
      <c r="G21" s="39"/>
      <c r="H21" s="39"/>
    </row>
    <row r="22" ht="18" customHeight="1" spans="1:8">
      <c r="A22" s="42" t="s">
        <v>370</v>
      </c>
      <c r="B22" s="37" t="s">
        <v>371</v>
      </c>
      <c r="C22" s="29">
        <f t="shared" si="0"/>
        <v>13.15</v>
      </c>
      <c r="D22" s="30">
        <f>D23</f>
        <v>13.15</v>
      </c>
      <c r="E22" s="40"/>
      <c r="F22" s="39"/>
      <c r="G22" s="35"/>
      <c r="H22" s="39"/>
    </row>
    <row r="23" ht="18" customHeight="1" spans="1:8">
      <c r="A23" s="42" t="s">
        <v>372</v>
      </c>
      <c r="B23" s="37" t="s">
        <v>373</v>
      </c>
      <c r="C23" s="29">
        <f t="shared" si="0"/>
        <v>13.15</v>
      </c>
      <c r="D23" s="30">
        <v>13.15</v>
      </c>
      <c r="E23" s="40"/>
      <c r="F23" s="39"/>
      <c r="G23" s="39"/>
      <c r="H23" s="39"/>
    </row>
    <row r="24" customHeight="1" spans="3:7">
      <c r="C24" s="43"/>
      <c r="G24" s="16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2015-06-05T18:19:00Z</dcterms:created>
  <dcterms:modified xsi:type="dcterms:W3CDTF">2021-05-20T08:11:22Z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